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_lab_E" sheetId="1" r:id="rId5"/>
    <sheet state="visible" name="bethe_bloch" sheetId="2" r:id="rId6"/>
    <sheet state="visible" name="number_areal_density" sheetId="3" r:id="rId7"/>
    <sheet state="visible" name="rutherford_scattering" sheetId="4" r:id="rId8"/>
    <sheet state="visible" name="q_value_calculator" sheetId="5" r:id="rId9"/>
  </sheets>
  <definedNames/>
  <calcPr/>
</workbook>
</file>

<file path=xl/sharedStrings.xml><?xml version="1.0" encoding="utf-8"?>
<sst xmlns="http://schemas.openxmlformats.org/spreadsheetml/2006/main" count="107" uniqueCount="86">
  <si>
    <t>Lab inputs</t>
  </si>
  <si>
    <t>Com inputs</t>
  </si>
  <si>
    <t>Beam mass</t>
  </si>
  <si>
    <t>Target mass</t>
  </si>
  <si>
    <t>Beam energy</t>
  </si>
  <si>
    <t>Com energy</t>
  </si>
  <si>
    <t xml:space="preserve">Com E </t>
  </si>
  <si>
    <t>Lab E</t>
  </si>
  <si>
    <t>Inputs</t>
  </si>
  <si>
    <t>Calculation parameters</t>
  </si>
  <si>
    <t>Output parameters</t>
  </si>
  <si>
    <t>Beam inputs</t>
  </si>
  <si>
    <t>Beam m</t>
  </si>
  <si>
    <t>-dE/dx (MeVcm-2)</t>
  </si>
  <si>
    <t>z (e)</t>
  </si>
  <si>
    <t>Beta</t>
  </si>
  <si>
    <t>R (cm)</t>
  </si>
  <si>
    <t>E (MeV)</t>
  </si>
  <si>
    <t>Beta^2</t>
  </si>
  <si>
    <t>R (um)</t>
  </si>
  <si>
    <t>(Stopping distance)</t>
  </si>
  <si>
    <t>m (MeVc-2)</t>
  </si>
  <si>
    <t>Zeff</t>
  </si>
  <si>
    <t>Aeff</t>
  </si>
  <si>
    <t>Target inputs</t>
  </si>
  <si>
    <t>z/A</t>
  </si>
  <si>
    <t>n1</t>
  </si>
  <si>
    <t>Z1 (e)</t>
  </si>
  <si>
    <t>A1 (U)</t>
  </si>
  <si>
    <t>n2</t>
  </si>
  <si>
    <t>Set to 0 if single element</t>
  </si>
  <si>
    <t>Z2 (e)</t>
  </si>
  <si>
    <t>A2 (U)</t>
  </si>
  <si>
    <t>p (g/cm3)</t>
  </si>
  <si>
    <t>I (MeV)</t>
  </si>
  <si>
    <t>Constants</t>
  </si>
  <si>
    <t>k (MeV cm2 g-1)</t>
  </si>
  <si>
    <t>U (MeVc-2)</t>
  </si>
  <si>
    <t>Number density</t>
  </si>
  <si>
    <t>Areal density to thickness</t>
  </si>
  <si>
    <t xml:space="preserve">Thickness to areal density </t>
  </si>
  <si>
    <t>Output</t>
  </si>
  <si>
    <t>Areal density (ugcm-2)</t>
  </si>
  <si>
    <t>Thickness (um)</t>
  </si>
  <si>
    <t>N (per molecule)</t>
  </si>
  <si>
    <t>Nt</t>
  </si>
  <si>
    <t>Areal density (gcm-2)</t>
  </si>
  <si>
    <t>Thickness (cm)</t>
  </si>
  <si>
    <t>Thickness (gcm-2)</t>
  </si>
  <si>
    <t>Density (gcm-3)</t>
  </si>
  <si>
    <t>Molar mass</t>
  </si>
  <si>
    <t>Areal density (ucm-2)</t>
  </si>
  <si>
    <t>Avagadros Constant</t>
  </si>
  <si>
    <t>Calculation values</t>
  </si>
  <si>
    <t>Evaluator (CoM)</t>
  </si>
  <si>
    <t>z1 (e)</t>
  </si>
  <si>
    <t>e</t>
  </si>
  <si>
    <t>k = 1/4piepsilon0</t>
  </si>
  <si>
    <t>Theta (rad)</t>
  </si>
  <si>
    <t>dSigma/dOmega (m^2)</t>
  </si>
  <si>
    <t>z2 (e)</t>
  </si>
  <si>
    <t>pi</t>
  </si>
  <si>
    <t>ke^2</t>
  </si>
  <si>
    <t>sin(theta/2)</t>
  </si>
  <si>
    <t>dSigma/dOmega (b)</t>
  </si>
  <si>
    <t>epsilon0 (F/m)</t>
  </si>
  <si>
    <t>z1z2ke^2</t>
  </si>
  <si>
    <t>sin^4(theta/2)</t>
  </si>
  <si>
    <t>dSigma/dOmega (mb)</t>
  </si>
  <si>
    <t>E (J)</t>
  </si>
  <si>
    <t>MeV (J)</t>
  </si>
  <si>
    <t>z1z2ke^2/4E</t>
  </si>
  <si>
    <t>1/sin^4(theta/2)</t>
  </si>
  <si>
    <t>Theta (deg)</t>
  </si>
  <si>
    <t>Barn (m^2)</t>
  </si>
  <si>
    <t>(z1z2ke^2/4E)^2</t>
  </si>
  <si>
    <t>Thetas (deg)</t>
  </si>
  <si>
    <t>Beam mass (U)</t>
  </si>
  <si>
    <t>U (MeV/c^2)</t>
  </si>
  <si>
    <t>Reactants mass (U)</t>
  </si>
  <si>
    <t>Target mass (U)</t>
  </si>
  <si>
    <t>Products mass (U)</t>
  </si>
  <si>
    <t>Recoil mass (U)</t>
  </si>
  <si>
    <t>Mass difference (U)</t>
  </si>
  <si>
    <t>Ejectile mass (U)</t>
  </si>
  <si>
    <t>Q (MeV)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</si>
</sst>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B6D7A8"/>
        <bgColor rgb="FFB6D7A8"/>
      </patternFill>
    </fill>
    <fill>
      <patternFill patternType="solid">
        <fgColor rgb="FFEA9999"/>
        <bgColor rgb="FFEA9999"/>
      </patternFill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1" numFmtId="0" xfId="0" applyAlignment="1" applyFont="1">
      <alignment readingOrder="0"/>
    </xf>
    <xf borderId="0" fillId="3" fontId="1" numFmtId="0" xfId="0" applyAlignment="1" applyFill="1" applyFont="1">
      <alignment readingOrder="0"/>
    </xf>
    <xf borderId="0" fillId="4" fontId="1" numFmtId="0" xfId="0" applyFill="1" applyFont="1"/>
    <xf borderId="0" fillId="4" fontId="1" numFmtId="0" xfId="0" applyAlignment="1" applyFont="1">
      <alignment horizontal="center"/>
    </xf>
    <xf borderId="0" fillId="3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0" fillId="3" fontId="1" numFmtId="0" xfId="0" applyAlignment="1" applyFont="1">
      <alignment horizontal="center"/>
    </xf>
    <xf borderId="0" fillId="4" fontId="1" numFmtId="0" xfId="0" applyAlignment="1" applyFont="1">
      <alignment horizontal="center" readingOrder="0"/>
    </xf>
    <xf borderId="0" fillId="0" fontId="1" numFmtId="0" xfId="0" applyAlignment="1" applyFont="1">
      <alignment horizontal="center" readingOrder="0"/>
    </xf>
    <xf borderId="0" fillId="4" fontId="1" numFmtId="11" xfId="0" applyAlignment="1" applyFont="1" applyNumberFormat="1">
      <alignment horizontal="center"/>
    </xf>
    <xf borderId="0" fillId="3" fontId="1" numFmtId="11" xfId="0" applyAlignment="1" applyFont="1" applyNumberFormat="1">
      <alignment horizontal="center" readingOrder="0"/>
    </xf>
    <xf borderId="0" fillId="4" fontId="1" numFmtId="11" xfId="0" applyAlignment="1" applyFont="1" applyNumberFormat="1">
      <alignment horizontal="center" readingOrder="0"/>
    </xf>
    <xf borderId="0" fillId="2" fontId="1" numFmtId="0" xfId="0" applyAlignment="1" applyFont="1">
      <alignment horizontal="left" readingOrder="0"/>
    </xf>
    <xf borderId="0" fillId="4" fontId="1" numFmtId="11" xfId="0" applyFont="1" applyNumberFormat="1"/>
    <xf borderId="0" fillId="0" fontId="1" numFmtId="0" xfId="0" applyAlignment="1" applyFont="1">
      <alignment horizontal="center"/>
    </xf>
    <xf borderId="0" fillId="0" fontId="1" numFmtId="11" xfId="0" applyAlignment="1" applyFont="1" applyNumberFormat="1">
      <alignment horizontal="center"/>
    </xf>
    <xf borderId="0" fillId="4" fontId="1" numFmtId="0" xfId="0" applyAlignment="1" applyFont="1">
      <alignment readingOrder="0"/>
    </xf>
    <xf borderId="0" fillId="4" fontId="1" numFmtId="11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Rutherford scattering, recoil (com)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rutherford_scattering!$A$11:$A$190</c:f>
            </c:strRef>
          </c:cat>
          <c:val>
            <c:numRef>
              <c:f>rutherford_scattering!$H$11:$H$190</c:f>
              <c:numCache/>
            </c:numRef>
          </c:val>
          <c:smooth val="0"/>
        </c:ser>
        <c:axId val="1693565859"/>
        <c:axId val="960479673"/>
      </c:lineChart>
      <c:catAx>
        <c:axId val="16935658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Thetas (deg)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60479673"/>
      </c:catAx>
      <c:valAx>
        <c:axId val="96047967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Differential cross section (mb)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9356585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95250</xdr:colOff>
      <xdr:row>8</xdr:row>
      <xdr:rowOff>9525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D1" s="1" t="s">
        <v>1</v>
      </c>
    </row>
    <row r="2">
      <c r="A2" s="2" t="s">
        <v>2</v>
      </c>
      <c r="B2" s="3">
        <v>18.0</v>
      </c>
      <c r="D2" s="2" t="s">
        <v>2</v>
      </c>
      <c r="E2" s="3">
        <v>18.0</v>
      </c>
    </row>
    <row r="3">
      <c r="A3" s="2" t="s">
        <v>3</v>
      </c>
      <c r="B3" s="3">
        <v>1.0</v>
      </c>
      <c r="D3" s="2" t="s">
        <v>3</v>
      </c>
      <c r="E3" s="3">
        <v>1.0</v>
      </c>
    </row>
    <row r="4">
      <c r="A4" s="2" t="s">
        <v>4</v>
      </c>
      <c r="B4" s="3">
        <v>12.78</v>
      </c>
      <c r="D4" s="2" t="s">
        <v>5</v>
      </c>
      <c r="E4" s="3">
        <v>0.6726315789</v>
      </c>
    </row>
    <row r="6">
      <c r="A6" s="2" t="s">
        <v>6</v>
      </c>
      <c r="B6" s="4">
        <f>B4*(B3/(B2+B3))</f>
        <v>0.6726315789</v>
      </c>
      <c r="D6" s="2" t="s">
        <v>7</v>
      </c>
      <c r="E6" s="4">
        <f>E4*((E2+E3)/E3)</f>
        <v>12.78</v>
      </c>
    </row>
  </sheetData>
  <mergeCells count="2">
    <mergeCell ref="A1:B1"/>
    <mergeCell ref="D1:E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38"/>
    <col customWidth="1" min="3" max="3" width="19.38"/>
    <col customWidth="1" min="5" max="5" width="13.63"/>
    <col customWidth="1" min="6" max="7" width="15.0"/>
    <col customWidth="1" min="8" max="8" width="15.38"/>
  </cols>
  <sheetData>
    <row r="1">
      <c r="A1" s="1" t="s">
        <v>8</v>
      </c>
      <c r="D1" s="1" t="s">
        <v>9</v>
      </c>
      <c r="F1" s="1" t="s">
        <v>10</v>
      </c>
    </row>
    <row r="2">
      <c r="A2" s="1" t="s">
        <v>11</v>
      </c>
      <c r="D2" s="2" t="s">
        <v>12</v>
      </c>
      <c r="E2" s="5">
        <f>B5*B19</f>
        <v>16767</v>
      </c>
      <c r="F2" s="2" t="s">
        <v>13</v>
      </c>
      <c r="G2" s="5">
        <f>B18*(B3*B3)*(E7)*(1/E4)*(LN((1.022*E4)/B15)-E4)*B14</f>
        <v>28981.78792</v>
      </c>
    </row>
    <row r="3">
      <c r="A3" s="2" t="s">
        <v>14</v>
      </c>
      <c r="B3" s="6">
        <v>9.0</v>
      </c>
      <c r="D3" s="2" t="s">
        <v>15</v>
      </c>
      <c r="E3" s="5">
        <f>SQRT((2*B4)/E2)</f>
        <v>0.03904385962</v>
      </c>
      <c r="F3" s="2" t="s">
        <v>16</v>
      </c>
      <c r="G3" s="5">
        <f>B4/G2</f>
        <v>0.0004409665834</v>
      </c>
    </row>
    <row r="4">
      <c r="A4" s="2" t="s">
        <v>17</v>
      </c>
      <c r="B4" s="6">
        <v>12.78</v>
      </c>
      <c r="D4" s="2" t="s">
        <v>18</v>
      </c>
      <c r="E4" s="5">
        <f>E3*E3</f>
        <v>0.001524422974</v>
      </c>
      <c r="F4" s="2" t="s">
        <v>19</v>
      </c>
      <c r="G4" s="5">
        <f>G3/(0.0001)</f>
        <v>4.409665834</v>
      </c>
      <c r="H4" s="7" t="s">
        <v>20</v>
      </c>
    </row>
    <row r="5">
      <c r="A5" s="2" t="s">
        <v>21</v>
      </c>
      <c r="B5" s="6">
        <v>18.0</v>
      </c>
      <c r="D5" s="2" t="s">
        <v>22</v>
      </c>
      <c r="E5" s="5">
        <f>(B8*B9)+(B11*B12)</f>
        <v>8</v>
      </c>
    </row>
    <row r="6">
      <c r="D6" s="2" t="s">
        <v>23</v>
      </c>
      <c r="E6" s="5">
        <f>(B8*B10)+(B11*B13)</f>
        <v>14</v>
      </c>
    </row>
    <row r="7">
      <c r="A7" s="1" t="s">
        <v>24</v>
      </c>
      <c r="D7" s="2" t="s">
        <v>25</v>
      </c>
      <c r="E7" s="5">
        <f>E5/E6</f>
        <v>0.5714285714</v>
      </c>
    </row>
    <row r="8">
      <c r="A8" s="2" t="s">
        <v>26</v>
      </c>
      <c r="B8" s="6">
        <v>2.0</v>
      </c>
    </row>
    <row r="9">
      <c r="A9" s="2" t="s">
        <v>27</v>
      </c>
      <c r="B9" s="6">
        <v>1.0</v>
      </c>
    </row>
    <row r="10">
      <c r="A10" s="2" t="s">
        <v>28</v>
      </c>
      <c r="B10" s="6">
        <v>1.0</v>
      </c>
    </row>
    <row r="11">
      <c r="A11" s="2" t="s">
        <v>29</v>
      </c>
      <c r="B11" s="6">
        <v>1.0</v>
      </c>
      <c r="C11" s="7" t="s">
        <v>30</v>
      </c>
    </row>
    <row r="12">
      <c r="A12" s="2" t="s">
        <v>31</v>
      </c>
      <c r="B12" s="6">
        <v>6.0</v>
      </c>
    </row>
    <row r="13">
      <c r="A13" s="2" t="s">
        <v>32</v>
      </c>
      <c r="B13" s="6">
        <v>12.0</v>
      </c>
    </row>
    <row r="14">
      <c r="A14" s="2" t="s">
        <v>33</v>
      </c>
      <c r="B14" s="6">
        <v>0.94</v>
      </c>
    </row>
    <row r="15">
      <c r="A15" s="2" t="s">
        <v>34</v>
      </c>
      <c r="B15" s="8">
        <f>0.000057</f>
        <v>0.000057</v>
      </c>
    </row>
    <row r="17">
      <c r="A17" s="1" t="s">
        <v>35</v>
      </c>
    </row>
    <row r="18">
      <c r="A18" s="2" t="s">
        <v>36</v>
      </c>
      <c r="B18" s="9">
        <v>0.3071</v>
      </c>
    </row>
    <row r="19">
      <c r="A19" s="2" t="s">
        <v>37</v>
      </c>
      <c r="B19" s="9">
        <v>931.5</v>
      </c>
    </row>
  </sheetData>
  <mergeCells count="6">
    <mergeCell ref="A1:B1"/>
    <mergeCell ref="D1:E1"/>
    <mergeCell ref="F1:G1"/>
    <mergeCell ref="A2:B2"/>
    <mergeCell ref="A7:B7"/>
    <mergeCell ref="A17:B17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13"/>
    <col customWidth="1" min="6" max="6" width="20.0"/>
    <col customWidth="1" min="9" max="9" width="20.88"/>
    <col customWidth="1" min="10" max="10" width="15.38"/>
    <col customWidth="1" min="11" max="11" width="20.88"/>
  </cols>
  <sheetData>
    <row r="1">
      <c r="A1" s="1" t="s">
        <v>38</v>
      </c>
      <c r="E1" s="10"/>
      <c r="F1" s="1" t="s">
        <v>39</v>
      </c>
      <c r="H1" s="10"/>
      <c r="I1" s="1" t="s">
        <v>40</v>
      </c>
    </row>
    <row r="2">
      <c r="A2" s="1" t="s">
        <v>8</v>
      </c>
      <c r="C2" s="1" t="s">
        <v>41</v>
      </c>
      <c r="F2" s="2" t="s">
        <v>42</v>
      </c>
      <c r="G2" s="6">
        <v>17.5</v>
      </c>
      <c r="I2" s="2" t="s">
        <v>43</v>
      </c>
      <c r="J2" s="6">
        <v>0.1861702128</v>
      </c>
    </row>
    <row r="3">
      <c r="A3" s="2" t="s">
        <v>44</v>
      </c>
      <c r="B3" s="6">
        <v>2.0</v>
      </c>
      <c r="C3" s="2" t="s">
        <v>45</v>
      </c>
      <c r="D3" s="11">
        <f>(B3*B4*B8)/B5</f>
        <v>1.5021E+18</v>
      </c>
      <c r="F3" s="2" t="s">
        <v>46</v>
      </c>
      <c r="G3" s="5">
        <f>G2*(0.000001)</f>
        <v>0.0000175</v>
      </c>
      <c r="I3" s="2" t="s">
        <v>47</v>
      </c>
      <c r="J3" s="5">
        <f>J2/(10000)</f>
        <v>0.00001861702128</v>
      </c>
    </row>
    <row r="4">
      <c r="A4" s="2" t="s">
        <v>48</v>
      </c>
      <c r="B4" s="12">
        <v>1.75E-5</v>
      </c>
      <c r="F4" s="2" t="s">
        <v>49</v>
      </c>
      <c r="G4" s="6">
        <v>0.94</v>
      </c>
      <c r="I4" s="2" t="s">
        <v>49</v>
      </c>
      <c r="J4" s="6">
        <v>0.94</v>
      </c>
    </row>
    <row r="5">
      <c r="A5" s="2" t="s">
        <v>50</v>
      </c>
      <c r="B5" s="6">
        <v>14.027</v>
      </c>
      <c r="F5" s="2" t="s">
        <v>47</v>
      </c>
      <c r="G5" s="5">
        <f>G3/G4</f>
        <v>0.00001861702128</v>
      </c>
      <c r="I5" s="2" t="s">
        <v>46</v>
      </c>
      <c r="J5" s="5">
        <f>J4*J3</f>
        <v>0.0000175</v>
      </c>
    </row>
    <row r="6">
      <c r="F6" s="2" t="s">
        <v>43</v>
      </c>
      <c r="G6" s="5">
        <f>G5*(10000)</f>
        <v>0.1861702128</v>
      </c>
      <c r="I6" s="2" t="s">
        <v>51</v>
      </c>
      <c r="J6" s="5">
        <f>J5*(1000000)</f>
        <v>17.5</v>
      </c>
    </row>
    <row r="7">
      <c r="A7" s="1" t="s">
        <v>35</v>
      </c>
    </row>
    <row r="8">
      <c r="A8" s="2" t="s">
        <v>52</v>
      </c>
      <c r="B8" s="13">
        <v>6.02E23</v>
      </c>
    </row>
  </sheetData>
  <mergeCells count="6">
    <mergeCell ref="A1:D1"/>
    <mergeCell ref="F1:G1"/>
    <mergeCell ref="I1:J1"/>
    <mergeCell ref="A2:B2"/>
    <mergeCell ref="C2:D2"/>
    <mergeCell ref="A7:B7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5"/>
    <col customWidth="1" min="2" max="2" width="12.63"/>
    <col customWidth="1" min="3" max="3" width="13.63"/>
    <col customWidth="1" min="4" max="4" width="19.13"/>
    <col customWidth="1" min="5" max="5" width="14.63"/>
    <col customWidth="1" min="6" max="7" width="18.25"/>
    <col customWidth="1" min="8" max="8" width="18.13"/>
    <col customWidth="1" min="9" max="9" width="21.0"/>
  </cols>
  <sheetData>
    <row r="1">
      <c r="A1" s="1" t="s">
        <v>8</v>
      </c>
      <c r="C1" s="1" t="s">
        <v>35</v>
      </c>
      <c r="E1" s="1" t="s">
        <v>53</v>
      </c>
      <c r="G1" s="1" t="s">
        <v>54</v>
      </c>
    </row>
    <row r="2">
      <c r="A2" s="2" t="s">
        <v>55</v>
      </c>
      <c r="B2" s="6">
        <v>9.0</v>
      </c>
      <c r="C2" s="14" t="s">
        <v>56</v>
      </c>
      <c r="D2" s="11">
        <f>1.602176634*10^-19</f>
        <v>0</v>
      </c>
      <c r="E2" s="14" t="s">
        <v>57</v>
      </c>
      <c r="F2" s="11">
        <f>1/(4*D3*D4)</f>
        <v>8987551786</v>
      </c>
      <c r="G2" s="2" t="s">
        <v>58</v>
      </c>
      <c r="H2" s="4">
        <f>B6*(PI()/180)</f>
        <v>0.0221656815</v>
      </c>
      <c r="I2" s="14" t="s">
        <v>59</v>
      </c>
      <c r="J2" s="15">
        <f>H5*F6</f>
        <v>0</v>
      </c>
    </row>
    <row r="3">
      <c r="A3" s="2" t="s">
        <v>60</v>
      </c>
      <c r="B3" s="6">
        <v>6.0</v>
      </c>
      <c r="C3" s="14" t="s">
        <v>61</v>
      </c>
      <c r="D3" s="5">
        <f>PI()</f>
        <v>3.141592654</v>
      </c>
      <c r="E3" s="2" t="s">
        <v>62</v>
      </c>
      <c r="F3" s="11">
        <f>F2*D2*D2</f>
        <v>0</v>
      </c>
      <c r="G3" s="2" t="s">
        <v>63</v>
      </c>
      <c r="H3" s="4">
        <f>SIN(H2/2)</f>
        <v>0.01108261387</v>
      </c>
      <c r="I3" s="14" t="s">
        <v>64</v>
      </c>
      <c r="J3" s="15">
        <f>J2/D6</f>
        <v>1533700.714</v>
      </c>
    </row>
    <row r="4">
      <c r="A4" s="2" t="s">
        <v>17</v>
      </c>
      <c r="B4" s="6">
        <v>12.78</v>
      </c>
      <c r="C4" s="14" t="s">
        <v>65</v>
      </c>
      <c r="D4" s="13">
        <f>8.8541878188*10^-12</f>
        <v>0</v>
      </c>
      <c r="E4" s="2" t="s">
        <v>66</v>
      </c>
      <c r="F4" s="11">
        <f>F3*B2*B3</f>
        <v>0</v>
      </c>
      <c r="G4" s="2" t="s">
        <v>67</v>
      </c>
      <c r="H4" s="4">
        <f>H3^4</f>
        <v>0.00000001508581608</v>
      </c>
      <c r="I4" s="14" t="s">
        <v>68</v>
      </c>
      <c r="J4" s="15">
        <f>J3*1000</f>
        <v>1533700714</v>
      </c>
    </row>
    <row r="5">
      <c r="A5" s="2" t="s">
        <v>69</v>
      </c>
      <c r="B5" s="11">
        <f>B4*D5</f>
        <v>0</v>
      </c>
      <c r="C5" s="14" t="s">
        <v>70</v>
      </c>
      <c r="D5" s="11">
        <f>D2*(1000000)</f>
        <v>0</v>
      </c>
      <c r="E5" s="2" t="s">
        <v>71</v>
      </c>
      <c r="F5" s="11">
        <f>F4/(4*B5)</f>
        <v>0</v>
      </c>
      <c r="G5" s="2" t="s">
        <v>72</v>
      </c>
      <c r="H5" s="4">
        <f>1/H4</f>
        <v>66287431.5</v>
      </c>
    </row>
    <row r="6">
      <c r="A6" s="14" t="s">
        <v>73</v>
      </c>
      <c r="B6" s="6">
        <v>1.27</v>
      </c>
      <c r="C6" s="14" t="s">
        <v>74</v>
      </c>
      <c r="D6" s="13">
        <v>1.0E-28</v>
      </c>
      <c r="E6" s="2" t="s">
        <v>75</v>
      </c>
      <c r="F6" s="11">
        <f>F5*F5</f>
        <v>0</v>
      </c>
    </row>
    <row r="7">
      <c r="A7" s="10"/>
      <c r="B7" s="10"/>
      <c r="C7" s="10"/>
      <c r="D7" s="10"/>
      <c r="E7" s="10"/>
      <c r="F7" s="10"/>
      <c r="H7" s="16"/>
    </row>
    <row r="8">
      <c r="A8" s="10"/>
      <c r="B8" s="10"/>
      <c r="C8" s="10"/>
      <c r="D8" s="10"/>
      <c r="E8" s="10"/>
      <c r="F8" s="10"/>
      <c r="G8" s="10"/>
      <c r="H8" s="10"/>
    </row>
    <row r="9">
      <c r="A9" s="1" t="s">
        <v>76</v>
      </c>
      <c r="B9" s="1" t="s">
        <v>58</v>
      </c>
      <c r="C9" s="1" t="s">
        <v>63</v>
      </c>
      <c r="D9" s="1" t="s">
        <v>67</v>
      </c>
      <c r="E9" s="1" t="s">
        <v>72</v>
      </c>
      <c r="F9" s="1" t="s">
        <v>59</v>
      </c>
      <c r="G9" s="1" t="s">
        <v>64</v>
      </c>
      <c r="H9" s="1" t="s">
        <v>68</v>
      </c>
    </row>
    <row r="10">
      <c r="A10" s="10">
        <v>0.0</v>
      </c>
      <c r="B10" s="16">
        <f t="shared" ref="B10:B190" si="1">A10*(PI()/180)</f>
        <v>0</v>
      </c>
      <c r="C10" s="16">
        <f t="shared" ref="C10:C190" si="2">SIN(B10/2)</f>
        <v>0</v>
      </c>
      <c r="D10" s="16">
        <f t="shared" ref="D10:D190" si="3">C10^4</f>
        <v>0</v>
      </c>
      <c r="E10" s="16" t="str">
        <f t="shared" ref="E10:E190" si="4">1/D10</f>
        <v>#DIV/0!</v>
      </c>
      <c r="F10" s="16" t="str">
        <f t="shared" ref="F10:F190" si="5">$F$6*E10</f>
        <v>#DIV/0!</v>
      </c>
      <c r="G10" s="16" t="str">
        <f t="shared" ref="G10:G190" si="6">F10/$D$6</f>
        <v>#DIV/0!</v>
      </c>
      <c r="H10" s="16" t="str">
        <f t="shared" ref="H10:H190" si="7">G10*1000</f>
        <v>#DIV/0!</v>
      </c>
    </row>
    <row r="11">
      <c r="A11" s="10">
        <v>1.0</v>
      </c>
      <c r="B11" s="16">
        <f t="shared" si="1"/>
        <v>0.01745329252</v>
      </c>
      <c r="C11" s="16">
        <f t="shared" si="2"/>
        <v>0.008726535498</v>
      </c>
      <c r="D11" s="16">
        <f t="shared" si="3"/>
        <v>0.000000005799191347</v>
      </c>
      <c r="E11" s="16">
        <f t="shared" si="4"/>
        <v>172437834.9</v>
      </c>
      <c r="F11" s="17">
        <f t="shared" si="5"/>
        <v>0</v>
      </c>
      <c r="G11" s="17">
        <f t="shared" si="6"/>
        <v>3989716.067</v>
      </c>
      <c r="H11" s="17">
        <f t="shared" si="7"/>
        <v>3989716067</v>
      </c>
    </row>
    <row r="12">
      <c r="A12" s="10">
        <v>2.0</v>
      </c>
      <c r="B12" s="16">
        <f t="shared" si="1"/>
        <v>0.03490658504</v>
      </c>
      <c r="C12" s="16">
        <f t="shared" si="2"/>
        <v>0.01745240644</v>
      </c>
      <c r="D12" s="16">
        <f t="shared" si="3"/>
        <v>0.00000009277293017</v>
      </c>
      <c r="E12" s="16">
        <f t="shared" si="4"/>
        <v>10779006.31</v>
      </c>
      <c r="F12" s="17">
        <f t="shared" si="5"/>
        <v>0</v>
      </c>
      <c r="G12" s="17">
        <f t="shared" si="6"/>
        <v>249395.2369</v>
      </c>
      <c r="H12" s="17">
        <f t="shared" si="7"/>
        <v>249395236.9</v>
      </c>
    </row>
    <row r="13">
      <c r="A13" s="10">
        <v>3.0</v>
      </c>
      <c r="B13" s="16">
        <f t="shared" si="1"/>
        <v>0.05235987756</v>
      </c>
      <c r="C13" s="16">
        <f t="shared" si="2"/>
        <v>0.02617694831</v>
      </c>
      <c r="D13" s="16">
        <f t="shared" si="3"/>
        <v>0.0000004695437472</v>
      </c>
      <c r="E13" s="16">
        <f t="shared" si="4"/>
        <v>2129727.008</v>
      </c>
      <c r="F13" s="17">
        <f t="shared" si="5"/>
        <v>0</v>
      </c>
      <c r="G13" s="17">
        <f t="shared" si="6"/>
        <v>49275.76403</v>
      </c>
      <c r="H13" s="17">
        <f t="shared" si="7"/>
        <v>49275764.03</v>
      </c>
    </row>
    <row r="14">
      <c r="A14" s="10">
        <v>4.0</v>
      </c>
      <c r="B14" s="16">
        <f t="shared" si="1"/>
        <v>0.06981317008</v>
      </c>
      <c r="C14" s="16">
        <f t="shared" si="2"/>
        <v>0.0348994967</v>
      </c>
      <c r="D14" s="16">
        <f t="shared" si="3"/>
        <v>0.000001483462784</v>
      </c>
      <c r="E14" s="16">
        <f t="shared" si="4"/>
        <v>674098.4746</v>
      </c>
      <c r="F14" s="17">
        <f t="shared" si="5"/>
        <v>0</v>
      </c>
      <c r="G14" s="17">
        <f t="shared" si="6"/>
        <v>15596.70195</v>
      </c>
      <c r="H14" s="17">
        <f t="shared" si="7"/>
        <v>15596701.95</v>
      </c>
    </row>
    <row r="15">
      <c r="A15" s="10">
        <v>5.0</v>
      </c>
      <c r="B15" s="16">
        <f t="shared" si="1"/>
        <v>0.0872664626</v>
      </c>
      <c r="C15" s="16">
        <f t="shared" si="2"/>
        <v>0.04361938737</v>
      </c>
      <c r="D15" s="16">
        <f t="shared" si="3"/>
        <v>0.000003620080653</v>
      </c>
      <c r="E15" s="16">
        <f t="shared" si="4"/>
        <v>276236.9394</v>
      </c>
      <c r="F15" s="17">
        <f t="shared" si="5"/>
        <v>0</v>
      </c>
      <c r="G15" s="17">
        <f t="shared" si="6"/>
        <v>6391.329119</v>
      </c>
      <c r="H15" s="17">
        <f t="shared" si="7"/>
        <v>6391329.119</v>
      </c>
    </row>
    <row r="16">
      <c r="A16" s="10">
        <v>6.0</v>
      </c>
      <c r="B16" s="16">
        <f t="shared" si="1"/>
        <v>0.1047197551</v>
      </c>
      <c r="C16" s="16">
        <f t="shared" si="2"/>
        <v>0.05233595624</v>
      </c>
      <c r="D16" s="16">
        <f t="shared" si="3"/>
        <v>0.000007502407589</v>
      </c>
      <c r="E16" s="16">
        <f t="shared" si="4"/>
        <v>133290.5455</v>
      </c>
      <c r="F16" s="17">
        <f t="shared" si="5"/>
        <v>0</v>
      </c>
      <c r="G16" s="17">
        <f t="shared" si="6"/>
        <v>3083.960264</v>
      </c>
      <c r="H16" s="17">
        <f t="shared" si="7"/>
        <v>3083960.264</v>
      </c>
    </row>
    <row r="17">
      <c r="A17" s="10">
        <v>7.0</v>
      </c>
      <c r="B17" s="16">
        <f t="shared" si="1"/>
        <v>0.1221730476</v>
      </c>
      <c r="C17" s="16">
        <f t="shared" si="2"/>
        <v>0.06104853953</v>
      </c>
      <c r="D17" s="16">
        <f t="shared" si="3"/>
        <v>0.00001388996384</v>
      </c>
      <c r="E17" s="16">
        <f t="shared" si="4"/>
        <v>71994.42789</v>
      </c>
      <c r="F17" s="17">
        <f t="shared" si="5"/>
        <v>0</v>
      </c>
      <c r="G17" s="17">
        <f t="shared" si="6"/>
        <v>1665.744214</v>
      </c>
      <c r="H17" s="17">
        <f t="shared" si="7"/>
        <v>1665744.214</v>
      </c>
    </row>
    <row r="18">
      <c r="A18" s="10">
        <v>8.0</v>
      </c>
      <c r="B18" s="16">
        <f t="shared" si="1"/>
        <v>0.1396263402</v>
      </c>
      <c r="C18" s="16">
        <f t="shared" si="2"/>
        <v>0.06975647374</v>
      </c>
      <c r="D18" s="16">
        <f t="shared" si="3"/>
        <v>0.0000236776215</v>
      </c>
      <c r="E18" s="16">
        <f t="shared" si="4"/>
        <v>42233.97185</v>
      </c>
      <c r="F18" s="17">
        <f t="shared" si="5"/>
        <v>0</v>
      </c>
      <c r="G18" s="17">
        <f t="shared" si="6"/>
        <v>977.1727657</v>
      </c>
      <c r="H18" s="17">
        <f t="shared" si="7"/>
        <v>977172.7657</v>
      </c>
    </row>
    <row r="19">
      <c r="A19" s="10">
        <v>9.0</v>
      </c>
      <c r="B19" s="16">
        <f t="shared" si="1"/>
        <v>0.1570796327</v>
      </c>
      <c r="C19" s="16">
        <f t="shared" si="2"/>
        <v>0.07845909573</v>
      </c>
      <c r="D19" s="16">
        <f t="shared" si="3"/>
        <v>0.00003789423933</v>
      </c>
      <c r="E19" s="16">
        <f t="shared" si="4"/>
        <v>26389.23535</v>
      </c>
      <c r="F19" s="17">
        <f t="shared" si="5"/>
        <v>0</v>
      </c>
      <c r="G19" s="17">
        <f t="shared" si="6"/>
        <v>610.5710869</v>
      </c>
      <c r="H19" s="17">
        <f t="shared" si="7"/>
        <v>610571.0869</v>
      </c>
    </row>
    <row r="20">
      <c r="A20" s="10">
        <v>10.0</v>
      </c>
      <c r="B20" s="16">
        <f t="shared" si="1"/>
        <v>0.1745329252</v>
      </c>
      <c r="C20" s="16">
        <f t="shared" si="2"/>
        <v>0.08715574275</v>
      </c>
      <c r="D20" s="16">
        <f t="shared" si="3"/>
        <v>0.00005770109213</v>
      </c>
      <c r="E20" s="16">
        <f t="shared" si="4"/>
        <v>17330.6945</v>
      </c>
      <c r="F20" s="17">
        <f t="shared" si="5"/>
        <v>0</v>
      </c>
      <c r="G20" s="17">
        <f t="shared" si="6"/>
        <v>400.9824777</v>
      </c>
      <c r="H20" s="17">
        <f t="shared" si="7"/>
        <v>400982.4777</v>
      </c>
    </row>
    <row r="21">
      <c r="A21" s="10">
        <v>11.0</v>
      </c>
      <c r="B21" s="16">
        <f t="shared" si="1"/>
        <v>0.1919862177</v>
      </c>
      <c r="C21" s="16">
        <f t="shared" si="2"/>
        <v>0.09584575252</v>
      </c>
      <c r="D21" s="16">
        <f t="shared" si="3"/>
        <v>0.00008439009702</v>
      </c>
      <c r="E21" s="16">
        <f t="shared" si="4"/>
        <v>11849.73161</v>
      </c>
      <c r="F21" s="17">
        <f t="shared" si="5"/>
        <v>0</v>
      </c>
      <c r="G21" s="17">
        <f t="shared" si="6"/>
        <v>274.1687438</v>
      </c>
      <c r="H21" s="17">
        <f t="shared" si="7"/>
        <v>274168.7438</v>
      </c>
    </row>
    <row r="22">
      <c r="A22" s="10">
        <v>12.0</v>
      </c>
      <c r="B22" s="16">
        <f t="shared" si="1"/>
        <v>0.2094395102</v>
      </c>
      <c r="C22" s="16">
        <f t="shared" si="2"/>
        <v>0.1045284633</v>
      </c>
      <c r="D22" s="16">
        <f t="shared" si="3"/>
        <v>0.0001193818384</v>
      </c>
      <c r="E22" s="16">
        <f t="shared" si="4"/>
        <v>8376.483502</v>
      </c>
      <c r="F22" s="17">
        <f t="shared" si="5"/>
        <v>0</v>
      </c>
      <c r="G22" s="17">
        <f t="shared" si="6"/>
        <v>193.8077617</v>
      </c>
      <c r="H22" s="17">
        <f t="shared" si="7"/>
        <v>193807.7617</v>
      </c>
    </row>
    <row r="23">
      <c r="A23" s="10">
        <v>13.0</v>
      </c>
      <c r="B23" s="16">
        <f t="shared" si="1"/>
        <v>0.2268928028</v>
      </c>
      <c r="C23" s="16">
        <f t="shared" si="2"/>
        <v>0.1132032138</v>
      </c>
      <c r="D23" s="16">
        <f t="shared" si="3"/>
        <v>0.0001642233948</v>
      </c>
      <c r="E23" s="16">
        <f t="shared" si="4"/>
        <v>6089.266401</v>
      </c>
      <c r="F23" s="17">
        <f t="shared" si="5"/>
        <v>0</v>
      </c>
      <c r="G23" s="17">
        <f t="shared" si="6"/>
        <v>140.8881294</v>
      </c>
      <c r="H23" s="17">
        <f t="shared" si="7"/>
        <v>140888.1294</v>
      </c>
    </row>
    <row r="24">
      <c r="A24" s="10">
        <v>14.0</v>
      </c>
      <c r="B24" s="16">
        <f t="shared" si="1"/>
        <v>0.2443460953</v>
      </c>
      <c r="C24" s="16">
        <f t="shared" si="2"/>
        <v>0.1218693434</v>
      </c>
      <c r="D24" s="16">
        <f t="shared" si="3"/>
        <v>0.0002205859694</v>
      </c>
      <c r="E24" s="16">
        <f t="shared" si="4"/>
        <v>4533.379901</v>
      </c>
      <c r="F24" s="17">
        <f t="shared" si="5"/>
        <v>0</v>
      </c>
      <c r="G24" s="17">
        <f t="shared" si="6"/>
        <v>104.889386</v>
      </c>
      <c r="H24" s="17">
        <f t="shared" si="7"/>
        <v>104889.386</v>
      </c>
    </row>
    <row r="25">
      <c r="A25" s="10">
        <v>15.0</v>
      </c>
      <c r="B25" s="16">
        <f t="shared" si="1"/>
        <v>0.2617993878</v>
      </c>
      <c r="C25" s="16">
        <f t="shared" si="2"/>
        <v>0.1305261922</v>
      </c>
      <c r="D25" s="16">
        <f t="shared" si="3"/>
        <v>0.0002902623285</v>
      </c>
      <c r="E25" s="16">
        <f t="shared" si="4"/>
        <v>3445.159436</v>
      </c>
      <c r="F25" s="17">
        <f t="shared" si="5"/>
        <v>0</v>
      </c>
      <c r="G25" s="17">
        <f t="shared" si="6"/>
        <v>79.71109103</v>
      </c>
      <c r="H25" s="17">
        <f t="shared" si="7"/>
        <v>79711.09103</v>
      </c>
    </row>
    <row r="26">
      <c r="A26" s="10">
        <v>16.0</v>
      </c>
      <c r="B26" s="16">
        <f t="shared" si="1"/>
        <v>0.2792526803</v>
      </c>
      <c r="C26" s="16">
        <f t="shared" si="2"/>
        <v>0.139173101</v>
      </c>
      <c r="D26" s="16">
        <f t="shared" si="3"/>
        <v>0.0003751640504</v>
      </c>
      <c r="E26" s="16">
        <f t="shared" si="4"/>
        <v>2665.500596</v>
      </c>
      <c r="F26" s="17">
        <f t="shared" si="5"/>
        <v>0</v>
      </c>
      <c r="G26" s="17">
        <f t="shared" si="6"/>
        <v>61.67202553</v>
      </c>
      <c r="H26" s="17">
        <f t="shared" si="7"/>
        <v>61672.02553</v>
      </c>
    </row>
    <row r="27">
      <c r="A27" s="10">
        <v>17.0</v>
      </c>
      <c r="B27" s="16">
        <f t="shared" si="1"/>
        <v>0.2967059728</v>
      </c>
      <c r="C27" s="16">
        <f t="shared" si="2"/>
        <v>0.1478094111</v>
      </c>
      <c r="D27" s="16">
        <f t="shared" si="3"/>
        <v>0.0004773185879</v>
      </c>
      <c r="E27" s="16">
        <f t="shared" si="4"/>
        <v>2095.036786</v>
      </c>
      <c r="F27" s="17">
        <f t="shared" si="5"/>
        <v>0</v>
      </c>
      <c r="G27" s="17">
        <f t="shared" si="6"/>
        <v>48.47313195</v>
      </c>
      <c r="H27" s="17">
        <f t="shared" si="7"/>
        <v>48473.13195</v>
      </c>
    </row>
    <row r="28">
      <c r="A28" s="10">
        <v>18.0</v>
      </c>
      <c r="B28" s="16">
        <f t="shared" si="1"/>
        <v>0.3141592654</v>
      </c>
      <c r="C28" s="16">
        <f t="shared" si="2"/>
        <v>0.156434465</v>
      </c>
      <c r="D28" s="16">
        <f t="shared" si="3"/>
        <v>0.0005988661493</v>
      </c>
      <c r="E28" s="16">
        <f t="shared" si="4"/>
        <v>1669.822215</v>
      </c>
      <c r="F28" s="17">
        <f t="shared" si="5"/>
        <v>0</v>
      </c>
      <c r="G28" s="17">
        <f t="shared" si="6"/>
        <v>38.63488848</v>
      </c>
      <c r="H28" s="17">
        <f t="shared" si="7"/>
        <v>38634.88848</v>
      </c>
    </row>
    <row r="29">
      <c r="A29" s="10">
        <v>19.0</v>
      </c>
      <c r="B29" s="16">
        <f t="shared" si="1"/>
        <v>0.3316125579</v>
      </c>
      <c r="C29" s="16">
        <f t="shared" si="2"/>
        <v>0.1650476059</v>
      </c>
      <c r="D29" s="16">
        <f t="shared" si="3"/>
        <v>0.0007420564012</v>
      </c>
      <c r="E29" s="16">
        <f t="shared" si="4"/>
        <v>1347.60646</v>
      </c>
      <c r="F29" s="17">
        <f t="shared" si="5"/>
        <v>0</v>
      </c>
      <c r="G29" s="17">
        <f t="shared" si="6"/>
        <v>31.17974167</v>
      </c>
      <c r="H29" s="17">
        <f t="shared" si="7"/>
        <v>31179.74167</v>
      </c>
    </row>
    <row r="30">
      <c r="A30" s="10">
        <v>20.0</v>
      </c>
      <c r="B30" s="16">
        <f t="shared" si="1"/>
        <v>0.3490658504</v>
      </c>
      <c r="C30" s="16">
        <f t="shared" si="2"/>
        <v>0.1736481777</v>
      </c>
      <c r="D30" s="16">
        <f t="shared" si="3"/>
        <v>0.0009092449969</v>
      </c>
      <c r="E30" s="16">
        <f t="shared" si="4"/>
        <v>1099.813585</v>
      </c>
      <c r="F30" s="17">
        <f t="shared" si="5"/>
        <v>0</v>
      </c>
      <c r="G30" s="17">
        <f t="shared" si="6"/>
        <v>25.44652648</v>
      </c>
      <c r="H30" s="17">
        <f t="shared" si="7"/>
        <v>25446.52648</v>
      </c>
    </row>
    <row r="31">
      <c r="A31" s="10">
        <v>21.0</v>
      </c>
      <c r="B31" s="16">
        <f t="shared" si="1"/>
        <v>0.3665191429</v>
      </c>
      <c r="C31" s="16">
        <f t="shared" si="2"/>
        <v>0.1822355255</v>
      </c>
      <c r="D31" s="16">
        <f t="shared" si="3"/>
        <v>0.001102889936</v>
      </c>
      <c r="E31" s="16">
        <f t="shared" si="4"/>
        <v>906.7087905</v>
      </c>
      <c r="F31" s="17">
        <f t="shared" si="5"/>
        <v>0</v>
      </c>
      <c r="G31" s="17">
        <f t="shared" si="6"/>
        <v>20.97863634</v>
      </c>
      <c r="H31" s="17">
        <f t="shared" si="7"/>
        <v>20978.63634</v>
      </c>
    </row>
    <row r="32">
      <c r="A32" s="10">
        <v>22.0</v>
      </c>
      <c r="B32" s="16">
        <f t="shared" si="1"/>
        <v>0.3839724354</v>
      </c>
      <c r="C32" s="16">
        <f t="shared" si="2"/>
        <v>0.1908089954</v>
      </c>
      <c r="D32" s="16">
        <f t="shared" si="3"/>
        <v>0.001325547759</v>
      </c>
      <c r="E32" s="16">
        <f t="shared" si="4"/>
        <v>754.4051078</v>
      </c>
      <c r="F32" s="17">
        <f t="shared" si="5"/>
        <v>0</v>
      </c>
      <c r="G32" s="17">
        <f t="shared" si="6"/>
        <v>17.45476671</v>
      </c>
      <c r="H32" s="17">
        <f t="shared" si="7"/>
        <v>17454.76671</v>
      </c>
    </row>
    <row r="33">
      <c r="A33" s="10">
        <v>23.0</v>
      </c>
      <c r="B33" s="16">
        <f t="shared" si="1"/>
        <v>0.401425728</v>
      </c>
      <c r="C33" s="16">
        <f t="shared" si="2"/>
        <v>0.1993679344</v>
      </c>
      <c r="D33" s="16">
        <f t="shared" si="3"/>
        <v>0.001579869581</v>
      </c>
      <c r="E33" s="16">
        <f t="shared" si="4"/>
        <v>632.9636395</v>
      </c>
      <c r="F33" s="17">
        <f t="shared" si="5"/>
        <v>0</v>
      </c>
      <c r="G33" s="17">
        <f t="shared" si="6"/>
        <v>14.64496004</v>
      </c>
      <c r="H33" s="17">
        <f t="shared" si="7"/>
        <v>14644.96004</v>
      </c>
    </row>
    <row r="34">
      <c r="A34" s="10">
        <v>24.0</v>
      </c>
      <c r="B34" s="16">
        <f t="shared" si="1"/>
        <v>0.4188790205</v>
      </c>
      <c r="C34" s="16">
        <f t="shared" si="2"/>
        <v>0.2079116908</v>
      </c>
      <c r="D34" s="16">
        <f t="shared" si="3"/>
        <v>0.001868596974</v>
      </c>
      <c r="E34" s="16">
        <f t="shared" si="4"/>
        <v>535.1608796</v>
      </c>
      <c r="F34" s="17">
        <f t="shared" si="5"/>
        <v>0</v>
      </c>
      <c r="G34" s="17">
        <f t="shared" si="6"/>
        <v>12.38208518</v>
      </c>
      <c r="H34" s="17">
        <f t="shared" si="7"/>
        <v>12382.08518</v>
      </c>
    </row>
    <row r="35">
      <c r="A35" s="10">
        <v>25.0</v>
      </c>
      <c r="B35" s="16">
        <f t="shared" si="1"/>
        <v>0.436332313</v>
      </c>
      <c r="C35" s="16">
        <f t="shared" si="2"/>
        <v>0.2164396139</v>
      </c>
      <c r="D35" s="16">
        <f t="shared" si="3"/>
        <v>0.002194557692</v>
      </c>
      <c r="E35" s="16">
        <f t="shared" si="4"/>
        <v>455.6726868</v>
      </c>
      <c r="F35" s="17">
        <f t="shared" si="5"/>
        <v>0</v>
      </c>
      <c r="G35" s="17">
        <f t="shared" si="6"/>
        <v>10.54295677</v>
      </c>
      <c r="H35" s="17">
        <f t="shared" si="7"/>
        <v>10542.95677</v>
      </c>
    </row>
    <row r="36">
      <c r="A36" s="10">
        <v>26.0</v>
      </c>
      <c r="B36" s="16">
        <f t="shared" si="1"/>
        <v>0.4537856055</v>
      </c>
      <c r="C36" s="16">
        <f t="shared" si="2"/>
        <v>0.2249510543</v>
      </c>
      <c r="D36" s="16">
        <f t="shared" si="3"/>
        <v>0.002560661266</v>
      </c>
      <c r="E36" s="16">
        <f t="shared" si="4"/>
        <v>390.5241249</v>
      </c>
      <c r="F36" s="17">
        <f t="shared" si="5"/>
        <v>0</v>
      </c>
      <c r="G36" s="17">
        <f t="shared" si="6"/>
        <v>9.035606231</v>
      </c>
      <c r="H36" s="17">
        <f t="shared" si="7"/>
        <v>9035.606231</v>
      </c>
    </row>
    <row r="37">
      <c r="A37" s="10">
        <v>27.0</v>
      </c>
      <c r="B37" s="16">
        <f t="shared" si="1"/>
        <v>0.471238898</v>
      </c>
      <c r="C37" s="16">
        <f t="shared" si="2"/>
        <v>0.2334453639</v>
      </c>
      <c r="D37" s="16">
        <f t="shared" si="3"/>
        <v>0.002969894442</v>
      </c>
      <c r="E37" s="16">
        <f t="shared" si="4"/>
        <v>336.7123039</v>
      </c>
      <c r="F37" s="17">
        <f t="shared" si="5"/>
        <v>0</v>
      </c>
      <c r="G37" s="17">
        <f t="shared" si="6"/>
        <v>7.790555301</v>
      </c>
      <c r="H37" s="17">
        <f t="shared" si="7"/>
        <v>7790.555301</v>
      </c>
    </row>
    <row r="38">
      <c r="A38" s="10">
        <v>28.0</v>
      </c>
      <c r="B38" s="16">
        <f t="shared" si="1"/>
        <v>0.4886921906</v>
      </c>
      <c r="C38" s="16">
        <f t="shared" si="2"/>
        <v>0.2419218956</v>
      </c>
      <c r="D38" s="16">
        <f t="shared" si="3"/>
        <v>0.003425316504</v>
      </c>
      <c r="E38" s="16">
        <f t="shared" si="4"/>
        <v>291.9438244</v>
      </c>
      <c r="F38" s="17">
        <f t="shared" si="5"/>
        <v>0</v>
      </c>
      <c r="G38" s="17">
        <f t="shared" si="6"/>
        <v>6.75474131</v>
      </c>
      <c r="H38" s="17">
        <f t="shared" si="7"/>
        <v>6754.74131</v>
      </c>
    </row>
    <row r="39">
      <c r="A39" s="10">
        <v>29.0</v>
      </c>
      <c r="B39" s="16">
        <f t="shared" si="1"/>
        <v>0.5061454831</v>
      </c>
      <c r="C39" s="16">
        <f t="shared" si="2"/>
        <v>0.2503800041</v>
      </c>
      <c r="D39" s="16">
        <f t="shared" si="3"/>
        <v>0.003930054459</v>
      </c>
      <c r="E39" s="16">
        <f t="shared" si="4"/>
        <v>254.4494002</v>
      </c>
      <c r="F39" s="17">
        <f t="shared" si="5"/>
        <v>0</v>
      </c>
      <c r="G39" s="17">
        <f t="shared" si="6"/>
        <v>5.88722806</v>
      </c>
      <c r="H39" s="17">
        <f t="shared" si="7"/>
        <v>5887.22806</v>
      </c>
    </row>
    <row r="40">
      <c r="A40" s="10">
        <v>30.0</v>
      </c>
      <c r="B40" s="16">
        <f t="shared" si="1"/>
        <v>0.5235987756</v>
      </c>
      <c r="C40" s="16">
        <f t="shared" si="2"/>
        <v>0.2588190451</v>
      </c>
      <c r="D40" s="16">
        <f t="shared" si="3"/>
        <v>0.004487298108</v>
      </c>
      <c r="E40" s="16">
        <f t="shared" si="4"/>
        <v>222.8512517</v>
      </c>
      <c r="F40" s="17">
        <f t="shared" si="5"/>
        <v>0</v>
      </c>
      <c r="G40" s="17">
        <f t="shared" si="6"/>
        <v>5.156137688</v>
      </c>
      <c r="H40" s="17">
        <f t="shared" si="7"/>
        <v>5156.137688</v>
      </c>
    </row>
    <row r="41">
      <c r="A41" s="10">
        <v>31.0</v>
      </c>
      <c r="B41" s="16">
        <f t="shared" si="1"/>
        <v>0.5410520681</v>
      </c>
      <c r="C41" s="16">
        <f t="shared" si="2"/>
        <v>0.2672383761</v>
      </c>
      <c r="D41" s="16">
        <f t="shared" si="3"/>
        <v>0.005100294997</v>
      </c>
      <c r="E41" s="16">
        <f t="shared" si="4"/>
        <v>196.0670903</v>
      </c>
      <c r="F41" s="17">
        <f t="shared" si="5"/>
        <v>0</v>
      </c>
      <c r="G41" s="17">
        <f t="shared" si="6"/>
        <v>4.536429149</v>
      </c>
      <c r="H41" s="17">
        <f t="shared" si="7"/>
        <v>4536.429149</v>
      </c>
    </row>
    <row r="42">
      <c r="A42" s="10">
        <v>32.0</v>
      </c>
      <c r="B42" s="16">
        <f t="shared" si="1"/>
        <v>0.5585053606</v>
      </c>
      <c r="C42" s="16">
        <f t="shared" si="2"/>
        <v>0.2756373558</v>
      </c>
      <c r="D42" s="16">
        <f t="shared" si="3"/>
        <v>0.00577234527</v>
      </c>
      <c r="E42" s="16">
        <f t="shared" si="4"/>
        <v>173.2398104</v>
      </c>
      <c r="F42" s="17">
        <f t="shared" si="5"/>
        <v>0</v>
      </c>
      <c r="G42" s="17">
        <f t="shared" si="6"/>
        <v>4.008271475</v>
      </c>
      <c r="H42" s="17">
        <f t="shared" si="7"/>
        <v>4008.271475</v>
      </c>
    </row>
    <row r="43">
      <c r="A43" s="10">
        <v>33.0</v>
      </c>
      <c r="B43" s="16">
        <f t="shared" si="1"/>
        <v>0.5759586532</v>
      </c>
      <c r="C43" s="16">
        <f t="shared" si="2"/>
        <v>0.2840153447</v>
      </c>
      <c r="D43" s="16">
        <f t="shared" si="3"/>
        <v>0.006506796412</v>
      </c>
      <c r="E43" s="16">
        <f t="shared" si="4"/>
        <v>153.6854601</v>
      </c>
      <c r="F43" s="17">
        <f t="shared" si="5"/>
        <v>0</v>
      </c>
      <c r="G43" s="17">
        <f t="shared" si="6"/>
        <v>3.555839991</v>
      </c>
      <c r="H43" s="17">
        <f t="shared" si="7"/>
        <v>3555.839991</v>
      </c>
    </row>
    <row r="44">
      <c r="A44" s="10">
        <v>34.0</v>
      </c>
      <c r="B44" s="16">
        <f t="shared" si="1"/>
        <v>0.5934119457</v>
      </c>
      <c r="C44" s="16">
        <f t="shared" si="2"/>
        <v>0.2923717047</v>
      </c>
      <c r="D44" s="16">
        <f t="shared" si="3"/>
        <v>0.007307037899</v>
      </c>
      <c r="E44" s="16">
        <f t="shared" si="4"/>
        <v>136.8543607</v>
      </c>
      <c r="F44" s="17">
        <f t="shared" si="5"/>
        <v>0</v>
      </c>
      <c r="G44" s="17">
        <f t="shared" si="6"/>
        <v>3.166416708</v>
      </c>
      <c r="H44" s="17">
        <f t="shared" si="7"/>
        <v>3166.416708</v>
      </c>
    </row>
    <row r="45">
      <c r="A45" s="10">
        <v>35.0</v>
      </c>
      <c r="B45" s="16">
        <f t="shared" si="1"/>
        <v>0.6108652382</v>
      </c>
      <c r="C45" s="16">
        <f t="shared" si="2"/>
        <v>0.3007057995</v>
      </c>
      <c r="D45" s="16">
        <f t="shared" si="3"/>
        <v>0.008176495771</v>
      </c>
      <c r="E45" s="16">
        <f t="shared" si="4"/>
        <v>122.3017816</v>
      </c>
      <c r="F45" s="17">
        <f t="shared" si="5"/>
        <v>0</v>
      </c>
      <c r="G45" s="17">
        <f t="shared" si="6"/>
        <v>2.82971184</v>
      </c>
      <c r="H45" s="17">
        <f t="shared" si="7"/>
        <v>2829.71184</v>
      </c>
    </row>
    <row r="46">
      <c r="A46" s="10">
        <v>36.0</v>
      </c>
      <c r="B46" s="16">
        <f t="shared" si="1"/>
        <v>0.6283185307</v>
      </c>
      <c r="C46" s="16">
        <f t="shared" si="2"/>
        <v>0.3090169944</v>
      </c>
      <c r="D46" s="16">
        <f t="shared" si="3"/>
        <v>0.009118627109</v>
      </c>
      <c r="E46" s="16">
        <f t="shared" si="4"/>
        <v>109.6656315</v>
      </c>
      <c r="F46" s="17">
        <f t="shared" si="5"/>
        <v>0</v>
      </c>
      <c r="G46" s="17">
        <f t="shared" si="6"/>
        <v>2.537347631</v>
      </c>
      <c r="H46" s="17">
        <f t="shared" si="7"/>
        <v>2537.347631</v>
      </c>
    </row>
    <row r="47">
      <c r="A47" s="10">
        <v>37.0</v>
      </c>
      <c r="B47" s="16">
        <f t="shared" si="1"/>
        <v>0.6457718232</v>
      </c>
      <c r="C47" s="16">
        <f t="shared" si="2"/>
        <v>0.3173046564</v>
      </c>
      <c r="D47" s="16">
        <f t="shared" si="3"/>
        <v>0.01013691445</v>
      </c>
      <c r="E47" s="16">
        <f t="shared" si="4"/>
        <v>98.64934785</v>
      </c>
      <c r="F47" s="17">
        <f t="shared" si="5"/>
        <v>0</v>
      </c>
      <c r="G47" s="17">
        <f t="shared" si="6"/>
        <v>2.282462479</v>
      </c>
      <c r="H47" s="17">
        <f t="shared" si="7"/>
        <v>2282.462479</v>
      </c>
    </row>
    <row r="48">
      <c r="A48" s="10">
        <v>38.0</v>
      </c>
      <c r="B48" s="16">
        <f t="shared" si="1"/>
        <v>0.6632251158</v>
      </c>
      <c r="C48" s="16">
        <f t="shared" si="2"/>
        <v>0.3255681545</v>
      </c>
      <c r="D48" s="16">
        <f t="shared" si="3"/>
        <v>0.01123486015</v>
      </c>
      <c r="E48" s="16">
        <f t="shared" si="4"/>
        <v>89.00867362</v>
      </c>
      <c r="F48" s="17">
        <f t="shared" si="5"/>
        <v>0</v>
      </c>
      <c r="G48" s="17">
        <f t="shared" si="6"/>
        <v>2.059404976</v>
      </c>
      <c r="H48" s="17">
        <f t="shared" si="7"/>
        <v>2059.404976</v>
      </c>
    </row>
    <row r="49">
      <c r="A49" s="10">
        <v>39.0</v>
      </c>
      <c r="B49" s="16">
        <f t="shared" si="1"/>
        <v>0.6806784083</v>
      </c>
      <c r="C49" s="16">
        <f t="shared" si="2"/>
        <v>0.3338068592</v>
      </c>
      <c r="D49" s="16">
        <f t="shared" si="3"/>
        <v>0.01241598062</v>
      </c>
      <c r="E49" s="16">
        <f t="shared" si="4"/>
        <v>80.54136281</v>
      </c>
      <c r="F49" s="17">
        <f t="shared" si="5"/>
        <v>0</v>
      </c>
      <c r="G49" s="17">
        <f t="shared" si="6"/>
        <v>1.863495731</v>
      </c>
      <c r="H49" s="17">
        <f t="shared" si="7"/>
        <v>1863.495731</v>
      </c>
    </row>
    <row r="50">
      <c r="A50" s="10">
        <v>40.0</v>
      </c>
      <c r="B50" s="16">
        <f t="shared" si="1"/>
        <v>0.6981317008</v>
      </c>
      <c r="C50" s="16">
        <f t="shared" si="2"/>
        <v>0.3420201433</v>
      </c>
      <c r="D50" s="16">
        <f t="shared" si="3"/>
        <v>0.01368380065</v>
      </c>
      <c r="E50" s="16">
        <f t="shared" si="4"/>
        <v>73.07911199</v>
      </c>
      <c r="F50" s="17">
        <f t="shared" si="5"/>
        <v>0</v>
      </c>
      <c r="G50" s="17">
        <f t="shared" si="6"/>
        <v>1.690840687</v>
      </c>
      <c r="H50" s="17">
        <f t="shared" si="7"/>
        <v>1690.840687</v>
      </c>
    </row>
    <row r="51">
      <c r="A51" s="10">
        <v>41.0</v>
      </c>
      <c r="B51" s="16">
        <f t="shared" si="1"/>
        <v>0.7155849933</v>
      </c>
      <c r="C51" s="16">
        <f t="shared" si="2"/>
        <v>0.3502073813</v>
      </c>
      <c r="D51" s="16">
        <f t="shared" si="3"/>
        <v>0.01504184751</v>
      </c>
      <c r="E51" s="16">
        <f t="shared" si="4"/>
        <v>66.48119517</v>
      </c>
      <c r="F51" s="17">
        <f t="shared" si="5"/>
        <v>0</v>
      </c>
      <c r="G51" s="17">
        <f t="shared" si="6"/>
        <v>1.538183849</v>
      </c>
      <c r="H51" s="17">
        <f t="shared" si="7"/>
        <v>1538.183849</v>
      </c>
    </row>
    <row r="52">
      <c r="A52" s="10">
        <v>42.0</v>
      </c>
      <c r="B52" s="16">
        <f t="shared" si="1"/>
        <v>0.7330382858</v>
      </c>
      <c r="C52" s="16">
        <f t="shared" si="2"/>
        <v>0.3583679495</v>
      </c>
      <c r="D52" s="16">
        <f t="shared" si="3"/>
        <v>0.01649364517</v>
      </c>
      <c r="E52" s="16">
        <f t="shared" si="4"/>
        <v>60.62941149</v>
      </c>
      <c r="F52" s="17">
        <f t="shared" si="5"/>
        <v>0</v>
      </c>
      <c r="G52" s="17">
        <f t="shared" si="6"/>
        <v>1.402790387</v>
      </c>
      <c r="H52" s="17">
        <f t="shared" si="7"/>
        <v>1402.790387</v>
      </c>
    </row>
    <row r="53">
      <c r="A53" s="10">
        <v>43.0</v>
      </c>
      <c r="B53" s="16">
        <f t="shared" si="1"/>
        <v>0.7504915784</v>
      </c>
      <c r="C53" s="16">
        <f t="shared" si="2"/>
        <v>0.3665012267</v>
      </c>
      <c r="D53" s="16">
        <f t="shared" si="3"/>
        <v>0.01804270841</v>
      </c>
      <c r="E53" s="16">
        <f t="shared" si="4"/>
        <v>55.4240515</v>
      </c>
      <c r="F53" s="17">
        <f t="shared" si="5"/>
        <v>0</v>
      </c>
      <c r="G53" s="17">
        <f t="shared" si="6"/>
        <v>1.282353312</v>
      </c>
      <c r="H53" s="17">
        <f t="shared" si="7"/>
        <v>1282.353312</v>
      </c>
    </row>
    <row r="54">
      <c r="A54" s="10">
        <v>44.0</v>
      </c>
      <c r="B54" s="16">
        <f t="shared" si="1"/>
        <v>0.7679448709</v>
      </c>
      <c r="C54" s="16">
        <f t="shared" si="2"/>
        <v>0.3746065934</v>
      </c>
      <c r="D54" s="16">
        <f t="shared" si="3"/>
        <v>0.01969253692</v>
      </c>
      <c r="E54" s="16">
        <f t="shared" si="4"/>
        <v>50.78065889</v>
      </c>
      <c r="F54" s="17">
        <f t="shared" si="5"/>
        <v>0</v>
      </c>
      <c r="G54" s="17">
        <f t="shared" si="6"/>
        <v>1.174918548</v>
      </c>
      <c r="H54" s="17">
        <f t="shared" si="7"/>
        <v>1174.918548</v>
      </c>
    </row>
    <row r="55">
      <c r="A55" s="10">
        <v>45.0</v>
      </c>
      <c r="B55" s="16">
        <f t="shared" si="1"/>
        <v>0.7853981634</v>
      </c>
      <c r="C55" s="16">
        <f t="shared" si="2"/>
        <v>0.3826834324</v>
      </c>
      <c r="D55" s="16">
        <f t="shared" si="3"/>
        <v>0.02144660941</v>
      </c>
      <c r="E55" s="16">
        <f t="shared" si="4"/>
        <v>46.627417</v>
      </c>
      <c r="F55" s="17">
        <f t="shared" si="5"/>
        <v>0</v>
      </c>
      <c r="G55" s="17">
        <f t="shared" si="6"/>
        <v>1.078824464</v>
      </c>
      <c r="H55" s="17">
        <f t="shared" si="7"/>
        <v>1078.824464</v>
      </c>
    </row>
    <row r="56">
      <c r="A56" s="10">
        <v>46.0</v>
      </c>
      <c r="B56" s="16">
        <f t="shared" si="1"/>
        <v>0.8028514559</v>
      </c>
      <c r="C56" s="16">
        <f t="shared" si="2"/>
        <v>0.3907311285</v>
      </c>
      <c r="D56" s="16">
        <f t="shared" si="3"/>
        <v>0.02330837768</v>
      </c>
      <c r="E56" s="16">
        <f t="shared" si="4"/>
        <v>42.90302884</v>
      </c>
      <c r="F56" s="17">
        <f t="shared" si="5"/>
        <v>0</v>
      </c>
      <c r="G56" s="17">
        <f t="shared" si="6"/>
        <v>0.9926528224</v>
      </c>
      <c r="H56" s="17">
        <f t="shared" si="7"/>
        <v>992.6528224</v>
      </c>
    </row>
    <row r="57">
      <c r="A57" s="10">
        <v>47.0</v>
      </c>
      <c r="B57" s="16">
        <f t="shared" si="1"/>
        <v>0.8203047484</v>
      </c>
      <c r="C57" s="16">
        <f t="shared" si="2"/>
        <v>0.3987490689</v>
      </c>
      <c r="D57" s="16">
        <f t="shared" si="3"/>
        <v>0.02528126075</v>
      </c>
      <c r="E57" s="16">
        <f t="shared" si="4"/>
        <v>39.55498936</v>
      </c>
      <c r="F57" s="17">
        <f t="shared" si="5"/>
        <v>0</v>
      </c>
      <c r="G57" s="17">
        <f t="shared" si="6"/>
        <v>0.915188808</v>
      </c>
      <c r="H57" s="17">
        <f t="shared" si="7"/>
        <v>915.188808</v>
      </c>
    </row>
    <row r="58">
      <c r="A58" s="10">
        <v>48.0</v>
      </c>
      <c r="B58" s="16">
        <f t="shared" si="1"/>
        <v>0.837758041</v>
      </c>
      <c r="C58" s="16">
        <f t="shared" si="2"/>
        <v>0.4067366431</v>
      </c>
      <c r="D58" s="16">
        <f t="shared" si="3"/>
        <v>0.02736863891</v>
      </c>
      <c r="E58" s="16">
        <f t="shared" si="4"/>
        <v>36.53817069</v>
      </c>
      <c r="F58" s="17">
        <f t="shared" si="5"/>
        <v>0</v>
      </c>
      <c r="G58" s="17">
        <f t="shared" si="6"/>
        <v>0.8453882916</v>
      </c>
      <c r="H58" s="17">
        <f t="shared" si="7"/>
        <v>845.3882916</v>
      </c>
    </row>
    <row r="59">
      <c r="A59" s="10">
        <v>49.0</v>
      </c>
      <c r="B59" s="16">
        <f t="shared" si="1"/>
        <v>0.8552113335</v>
      </c>
      <c r="C59" s="16">
        <f t="shared" si="2"/>
        <v>0.4146932427</v>
      </c>
      <c r="D59" s="16">
        <f t="shared" si="3"/>
        <v>0.02957384788</v>
      </c>
      <c r="E59" s="16">
        <f t="shared" si="4"/>
        <v>33.81365874</v>
      </c>
      <c r="F59" s="17">
        <f t="shared" si="5"/>
        <v>0</v>
      </c>
      <c r="G59" s="17">
        <f t="shared" si="6"/>
        <v>0.782350913</v>
      </c>
      <c r="H59" s="17">
        <f t="shared" si="7"/>
        <v>782.350913</v>
      </c>
    </row>
    <row r="60">
      <c r="A60" s="10">
        <v>50.0</v>
      </c>
      <c r="B60" s="16">
        <f t="shared" si="1"/>
        <v>0.872664626</v>
      </c>
      <c r="C60" s="16">
        <f t="shared" si="2"/>
        <v>0.4226182617</v>
      </c>
      <c r="D60" s="16">
        <f t="shared" si="3"/>
        <v>0.03190017295</v>
      </c>
      <c r="E60" s="16">
        <f t="shared" si="4"/>
        <v>31.34779243</v>
      </c>
      <c r="F60" s="17">
        <f t="shared" si="5"/>
        <v>0</v>
      </c>
      <c r="G60" s="17">
        <f t="shared" si="6"/>
        <v>0.7252978512</v>
      </c>
      <c r="H60" s="17">
        <f t="shared" si="7"/>
        <v>725.2978512</v>
      </c>
    </row>
    <row r="61">
      <c r="A61" s="10">
        <v>51.0</v>
      </c>
      <c r="B61" s="16">
        <f t="shared" si="1"/>
        <v>0.8901179185</v>
      </c>
      <c r="C61" s="16">
        <f t="shared" si="2"/>
        <v>0.4305110968</v>
      </c>
      <c r="D61" s="16">
        <f t="shared" si="3"/>
        <v>0.03435084312</v>
      </c>
      <c r="E61" s="16">
        <f t="shared" si="4"/>
        <v>29.11136697</v>
      </c>
      <c r="F61" s="17">
        <f t="shared" si="5"/>
        <v>0</v>
      </c>
      <c r="G61" s="17">
        <f t="shared" si="6"/>
        <v>0.6735533917</v>
      </c>
      <c r="H61" s="17">
        <f t="shared" si="7"/>
        <v>673.5533917</v>
      </c>
    </row>
    <row r="62">
      <c r="A62" s="10">
        <v>52.0</v>
      </c>
      <c r="B62" s="16">
        <f t="shared" si="1"/>
        <v>0.907571211</v>
      </c>
      <c r="C62" s="16">
        <f t="shared" si="2"/>
        <v>0.4383711468</v>
      </c>
      <c r="D62" s="16">
        <f t="shared" si="3"/>
        <v>0.03692902539</v>
      </c>
      <c r="E62" s="16">
        <f t="shared" si="4"/>
        <v>27.0789708</v>
      </c>
      <c r="F62" s="17">
        <f t="shared" si="5"/>
        <v>0</v>
      </c>
      <c r="G62" s="17">
        <f t="shared" si="6"/>
        <v>0.6265295834</v>
      </c>
      <c r="H62" s="17">
        <f t="shared" si="7"/>
        <v>626.5295834</v>
      </c>
    </row>
    <row r="63">
      <c r="A63" s="10">
        <v>53.0</v>
      </c>
      <c r="B63" s="16">
        <f t="shared" si="1"/>
        <v>0.9250245036</v>
      </c>
      <c r="C63" s="16">
        <f t="shared" si="2"/>
        <v>0.4461978131</v>
      </c>
      <c r="D63" s="16">
        <f t="shared" si="3"/>
        <v>0.03963781895</v>
      </c>
      <c r="E63" s="16">
        <f t="shared" si="4"/>
        <v>25.2284315</v>
      </c>
      <c r="F63" s="17">
        <f t="shared" si="5"/>
        <v>0</v>
      </c>
      <c r="G63" s="17">
        <f t="shared" si="6"/>
        <v>0.5837134208</v>
      </c>
      <c r="H63" s="17">
        <f t="shared" si="7"/>
        <v>583.7134208</v>
      </c>
    </row>
    <row r="64">
      <c r="A64" s="10">
        <v>54.0</v>
      </c>
      <c r="B64" s="16">
        <f t="shared" si="1"/>
        <v>0.9424777961</v>
      </c>
      <c r="C64" s="16">
        <f t="shared" si="2"/>
        <v>0.4539904997</v>
      </c>
      <c r="D64" s="16">
        <f t="shared" si="3"/>
        <v>0.04248024956</v>
      </c>
      <c r="E64" s="16">
        <f t="shared" si="4"/>
        <v>23.54035135</v>
      </c>
      <c r="F64" s="17">
        <f t="shared" si="5"/>
        <v>0</v>
      </c>
      <c r="G64" s="17">
        <f t="shared" si="6"/>
        <v>0.5446560963</v>
      </c>
      <c r="H64" s="17">
        <f t="shared" si="7"/>
        <v>544.6560963</v>
      </c>
    </row>
    <row r="65">
      <c r="A65" s="10">
        <v>55.0</v>
      </c>
      <c r="B65" s="16">
        <f t="shared" si="1"/>
        <v>0.9599310886</v>
      </c>
      <c r="C65" s="16">
        <f t="shared" si="2"/>
        <v>0.4617486132</v>
      </c>
      <c r="D65" s="16">
        <f t="shared" si="3"/>
        <v>0.04545926391</v>
      </c>
      <c r="E65" s="16">
        <f t="shared" si="4"/>
        <v>21.99771651</v>
      </c>
      <c r="F65" s="17">
        <f t="shared" si="5"/>
        <v>0</v>
      </c>
      <c r="G65" s="17">
        <f t="shared" si="6"/>
        <v>0.5089639581</v>
      </c>
      <c r="H65" s="17">
        <f t="shared" si="7"/>
        <v>508.9639581</v>
      </c>
    </row>
    <row r="66">
      <c r="A66" s="10">
        <v>56.0</v>
      </c>
      <c r="B66" s="16">
        <f t="shared" si="1"/>
        <v>0.9773843811</v>
      </c>
      <c r="C66" s="16">
        <f t="shared" si="2"/>
        <v>0.4694715628</v>
      </c>
      <c r="D66" s="16">
        <f t="shared" si="3"/>
        <v>0.04857772409</v>
      </c>
      <c r="E66" s="16">
        <f t="shared" si="4"/>
        <v>20.58556713</v>
      </c>
      <c r="F66" s="17">
        <f t="shared" si="5"/>
        <v>0</v>
      </c>
      <c r="G66" s="17">
        <f t="shared" si="6"/>
        <v>0.4762908787</v>
      </c>
      <c r="H66" s="17">
        <f t="shared" si="7"/>
        <v>476.2908787</v>
      </c>
    </row>
    <row r="67">
      <c r="A67" s="10">
        <v>57.0</v>
      </c>
      <c r="B67" s="16">
        <f t="shared" si="1"/>
        <v>0.9948376736</v>
      </c>
      <c r="C67" s="16">
        <f t="shared" si="2"/>
        <v>0.4771587603</v>
      </c>
      <c r="D67" s="16">
        <f t="shared" si="3"/>
        <v>0.05183840211</v>
      </c>
      <c r="E67" s="16">
        <f t="shared" si="4"/>
        <v>19.29071806</v>
      </c>
      <c r="F67" s="17">
        <f t="shared" si="5"/>
        <v>0</v>
      </c>
      <c r="G67" s="17">
        <f t="shared" si="6"/>
        <v>0.4463317917</v>
      </c>
      <c r="H67" s="17">
        <f t="shared" si="7"/>
        <v>446.3317917</v>
      </c>
    </row>
    <row r="68">
      <c r="A68" s="10">
        <v>58.0</v>
      </c>
      <c r="B68" s="16">
        <f t="shared" si="1"/>
        <v>1.012290966</v>
      </c>
      <c r="C68" s="16">
        <f t="shared" si="2"/>
        <v>0.4848096202</v>
      </c>
      <c r="D68" s="16">
        <f t="shared" si="3"/>
        <v>0.05524397453</v>
      </c>
      <c r="E68" s="16">
        <f t="shared" si="4"/>
        <v>18.10152163</v>
      </c>
      <c r="F68" s="17">
        <f t="shared" si="5"/>
        <v>0</v>
      </c>
      <c r="G68" s="17">
        <f t="shared" si="6"/>
        <v>0.4188172029</v>
      </c>
      <c r="H68" s="17">
        <f t="shared" si="7"/>
        <v>418.8172029</v>
      </c>
    </row>
    <row r="69">
      <c r="A69" s="10">
        <v>59.0</v>
      </c>
      <c r="B69" s="16">
        <f t="shared" si="1"/>
        <v>1.029744259</v>
      </c>
      <c r="C69" s="16">
        <f t="shared" si="2"/>
        <v>0.4924235601</v>
      </c>
      <c r="D69" s="16">
        <f t="shared" si="3"/>
        <v>0.0587970172</v>
      </c>
      <c r="E69" s="16">
        <f t="shared" si="4"/>
        <v>17.00766549</v>
      </c>
      <c r="F69" s="17">
        <f t="shared" si="5"/>
        <v>0</v>
      </c>
      <c r="G69" s="17">
        <f t="shared" si="6"/>
        <v>0.3935085145</v>
      </c>
      <c r="H69" s="17">
        <f t="shared" si="7"/>
        <v>393.5085145</v>
      </c>
    </row>
    <row r="70">
      <c r="A70" s="10">
        <v>60.0</v>
      </c>
      <c r="B70" s="16">
        <f t="shared" si="1"/>
        <v>1.047197551</v>
      </c>
      <c r="C70" s="16">
        <f t="shared" si="2"/>
        <v>0.5</v>
      </c>
      <c r="D70" s="16">
        <f t="shared" si="3"/>
        <v>0.0625</v>
      </c>
      <c r="E70" s="16">
        <f t="shared" si="4"/>
        <v>16</v>
      </c>
      <c r="F70" s="17">
        <f t="shared" si="5"/>
        <v>0</v>
      </c>
      <c r="G70" s="17">
        <f t="shared" si="6"/>
        <v>0.3701940303</v>
      </c>
      <c r="H70" s="17">
        <f t="shared" si="7"/>
        <v>370.1940303</v>
      </c>
    </row>
    <row r="71">
      <c r="A71" s="10">
        <v>61.0</v>
      </c>
      <c r="B71" s="16">
        <f t="shared" si="1"/>
        <v>1.064650844</v>
      </c>
      <c r="C71" s="16">
        <f t="shared" si="2"/>
        <v>0.507538363</v>
      </c>
      <c r="D71" s="16">
        <f t="shared" si="3"/>
        <v>0.06635528185</v>
      </c>
      <c r="E71" s="16">
        <f t="shared" si="4"/>
        <v>15.07039036</v>
      </c>
      <c r="F71" s="17">
        <f t="shared" si="5"/>
        <v>0</v>
      </c>
      <c r="G71" s="17">
        <f t="shared" si="6"/>
        <v>0.3486855341</v>
      </c>
      <c r="H71" s="17">
        <f t="shared" si="7"/>
        <v>348.6855341</v>
      </c>
    </row>
    <row r="72">
      <c r="A72" s="10">
        <v>62.0</v>
      </c>
      <c r="B72" s="16">
        <f t="shared" si="1"/>
        <v>1.082104136</v>
      </c>
      <c r="C72" s="16">
        <f t="shared" si="2"/>
        <v>0.5150380749</v>
      </c>
      <c r="D72" s="16">
        <f t="shared" si="3"/>
        <v>0.07036510567</v>
      </c>
      <c r="E72" s="16">
        <f t="shared" si="4"/>
        <v>14.21158954</v>
      </c>
      <c r="F72" s="17">
        <f t="shared" si="5"/>
        <v>0</v>
      </c>
      <c r="G72" s="17">
        <f t="shared" si="6"/>
        <v>0.3288153506</v>
      </c>
      <c r="H72" s="17">
        <f t="shared" si="7"/>
        <v>328.8153506</v>
      </c>
    </row>
    <row r="73">
      <c r="A73" s="10">
        <v>63.0</v>
      </c>
      <c r="B73" s="16">
        <f t="shared" si="1"/>
        <v>1.099557429</v>
      </c>
      <c r="C73" s="16">
        <f t="shared" si="2"/>
        <v>0.5224985647</v>
      </c>
      <c r="D73" s="16">
        <f t="shared" si="3"/>
        <v>0.07453159359</v>
      </c>
      <c r="E73" s="16">
        <f t="shared" si="4"/>
        <v>13.41712892</v>
      </c>
      <c r="F73" s="17">
        <f t="shared" si="5"/>
        <v>0</v>
      </c>
      <c r="G73" s="17">
        <f t="shared" si="6"/>
        <v>0.3104338144</v>
      </c>
      <c r="H73" s="17">
        <f t="shared" si="7"/>
        <v>310.4338144</v>
      </c>
    </row>
    <row r="74">
      <c r="A74" s="10">
        <v>64.0</v>
      </c>
      <c r="B74" s="16">
        <f t="shared" si="1"/>
        <v>1.117010721</v>
      </c>
      <c r="C74" s="16">
        <f t="shared" si="2"/>
        <v>0.5299192642</v>
      </c>
      <c r="D74" s="16">
        <f t="shared" si="3"/>
        <v>0.07885674219</v>
      </c>
      <c r="E74" s="16">
        <f t="shared" si="4"/>
        <v>12.68122385</v>
      </c>
      <c r="F74" s="17">
        <f t="shared" si="5"/>
        <v>0</v>
      </c>
      <c r="G74" s="17">
        <f t="shared" si="6"/>
        <v>0.2934070854</v>
      </c>
      <c r="H74" s="17">
        <f t="shared" si="7"/>
        <v>293.4070854</v>
      </c>
    </row>
    <row r="75">
      <c r="A75" s="10">
        <v>65.0</v>
      </c>
      <c r="B75" s="16">
        <f t="shared" si="1"/>
        <v>1.134464014</v>
      </c>
      <c r="C75" s="16">
        <f t="shared" si="2"/>
        <v>0.5372996083</v>
      </c>
      <c r="D75" s="16">
        <f t="shared" si="3"/>
        <v>0.08334241792</v>
      </c>
      <c r="E75" s="16">
        <f t="shared" si="4"/>
        <v>11.99869196</v>
      </c>
      <c r="F75" s="17">
        <f t="shared" si="5"/>
        <v>0</v>
      </c>
      <c r="G75" s="17">
        <f t="shared" si="6"/>
        <v>0.2776152585</v>
      </c>
      <c r="H75" s="17">
        <f t="shared" si="7"/>
        <v>277.6152585</v>
      </c>
    </row>
    <row r="76">
      <c r="A76" s="10">
        <v>66.0</v>
      </c>
      <c r="B76" s="16">
        <f t="shared" si="1"/>
        <v>1.151917306</v>
      </c>
      <c r="C76" s="16">
        <f t="shared" si="2"/>
        <v>0.544639035</v>
      </c>
      <c r="D76" s="16">
        <f t="shared" si="3"/>
        <v>0.08799035267</v>
      </c>
      <c r="E76" s="16">
        <f t="shared" si="4"/>
        <v>11.36488228</v>
      </c>
      <c r="F76" s="17">
        <f t="shared" si="5"/>
        <v>0</v>
      </c>
      <c r="G76" s="17">
        <f t="shared" si="6"/>
        <v>0.2629507235</v>
      </c>
      <c r="H76" s="17">
        <f t="shared" si="7"/>
        <v>262.9507235</v>
      </c>
    </row>
    <row r="77">
      <c r="A77" s="10">
        <v>67.0</v>
      </c>
      <c r="B77" s="16">
        <f t="shared" si="1"/>
        <v>1.169370599</v>
      </c>
      <c r="C77" s="16">
        <f t="shared" si="2"/>
        <v>0.5519369853</v>
      </c>
      <c r="D77" s="16">
        <f t="shared" si="3"/>
        <v>0.09280213945</v>
      </c>
      <c r="E77" s="16">
        <f t="shared" si="4"/>
        <v>10.77561364</v>
      </c>
      <c r="F77" s="17">
        <f t="shared" si="5"/>
        <v>0</v>
      </c>
      <c r="G77" s="17">
        <f t="shared" si="6"/>
        <v>0.2493167402</v>
      </c>
      <c r="H77" s="17">
        <f t="shared" si="7"/>
        <v>249.3167402</v>
      </c>
    </row>
    <row r="78">
      <c r="A78" s="10">
        <v>68.0</v>
      </c>
      <c r="B78" s="16">
        <f t="shared" si="1"/>
        <v>1.186823891</v>
      </c>
      <c r="C78" s="16">
        <f t="shared" si="2"/>
        <v>0.5591929035</v>
      </c>
      <c r="D78" s="16">
        <f t="shared" si="3"/>
        <v>0.09777922825</v>
      </c>
      <c r="E78" s="16">
        <f t="shared" si="4"/>
        <v>10.22712101</v>
      </c>
      <c r="F78" s="17">
        <f t="shared" si="5"/>
        <v>0</v>
      </c>
      <c r="G78" s="17">
        <f t="shared" si="6"/>
        <v>0.2366261967</v>
      </c>
      <c r="H78" s="17">
        <f t="shared" si="7"/>
        <v>236.6261967</v>
      </c>
    </row>
    <row r="79">
      <c r="A79" s="10">
        <v>69.0</v>
      </c>
      <c r="B79" s="16">
        <f t="shared" si="1"/>
        <v>1.204277184</v>
      </c>
      <c r="C79" s="16">
        <f t="shared" si="2"/>
        <v>0.5664062369</v>
      </c>
      <c r="D79" s="16">
        <f t="shared" si="3"/>
        <v>0.102922922</v>
      </c>
      <c r="E79" s="16">
        <f t="shared" si="4"/>
        <v>9.716008642</v>
      </c>
      <c r="F79" s="17">
        <f t="shared" si="5"/>
        <v>0</v>
      </c>
      <c r="G79" s="17">
        <f t="shared" si="6"/>
        <v>0.2248005248</v>
      </c>
      <c r="H79" s="17">
        <f t="shared" si="7"/>
        <v>224.8005248</v>
      </c>
    </row>
    <row r="80">
      <c r="A80" s="10">
        <v>70.0</v>
      </c>
      <c r="B80" s="16">
        <f t="shared" si="1"/>
        <v>1.221730476</v>
      </c>
      <c r="C80" s="16">
        <f t="shared" si="2"/>
        <v>0.5735764364</v>
      </c>
      <c r="D80" s="16">
        <f t="shared" si="3"/>
        <v>0.1082343729</v>
      </c>
      <c r="E80" s="16">
        <f t="shared" si="4"/>
        <v>9.239209068</v>
      </c>
      <c r="F80" s="17">
        <f t="shared" si="5"/>
        <v>0</v>
      </c>
      <c r="G80" s="17">
        <f t="shared" si="6"/>
        <v>0.2137687526</v>
      </c>
      <c r="H80" s="17">
        <f t="shared" si="7"/>
        <v>213.7687526</v>
      </c>
    </row>
    <row r="81">
      <c r="A81" s="10">
        <v>71.0</v>
      </c>
      <c r="B81" s="16">
        <f t="shared" si="1"/>
        <v>1.239183769</v>
      </c>
      <c r="C81" s="16">
        <f t="shared" si="2"/>
        <v>0.5807029557</v>
      </c>
      <c r="D81" s="16">
        <f t="shared" si="3"/>
        <v>0.1137145786</v>
      </c>
      <c r="E81" s="16">
        <f t="shared" si="4"/>
        <v>8.793947202</v>
      </c>
      <c r="F81" s="17">
        <f t="shared" si="5"/>
        <v>0</v>
      </c>
      <c r="G81" s="17">
        <f t="shared" si="6"/>
        <v>0.2034666723</v>
      </c>
      <c r="H81" s="17">
        <f t="shared" si="7"/>
        <v>203.4666723</v>
      </c>
    </row>
    <row r="82">
      <c r="A82" s="10">
        <v>72.0</v>
      </c>
      <c r="B82" s="16">
        <f t="shared" si="1"/>
        <v>1.256637061</v>
      </c>
      <c r="C82" s="16">
        <f t="shared" si="2"/>
        <v>0.5877852523</v>
      </c>
      <c r="D82" s="16">
        <f t="shared" si="3"/>
        <v>0.1193643785</v>
      </c>
      <c r="E82" s="16">
        <f t="shared" si="4"/>
        <v>8.377708764</v>
      </c>
      <c r="F82" s="17">
        <f t="shared" si="5"/>
        <v>0</v>
      </c>
      <c r="G82" s="17">
        <f t="shared" si="6"/>
        <v>0.1938361107</v>
      </c>
      <c r="H82" s="17">
        <f t="shared" si="7"/>
        <v>193.8361107</v>
      </c>
    </row>
    <row r="83">
      <c r="A83" s="10">
        <v>73.0</v>
      </c>
      <c r="B83" s="16">
        <f t="shared" si="1"/>
        <v>1.274090354</v>
      </c>
      <c r="C83" s="16">
        <f t="shared" si="2"/>
        <v>0.5948227868</v>
      </c>
      <c r="D83" s="16">
        <f t="shared" si="3"/>
        <v>0.1251844511</v>
      </c>
      <c r="E83" s="16">
        <f t="shared" si="4"/>
        <v>7.988212525</v>
      </c>
      <c r="F83" s="17">
        <f t="shared" si="5"/>
        <v>0</v>
      </c>
      <c r="G83" s="17">
        <f t="shared" si="6"/>
        <v>0.1848242868</v>
      </c>
      <c r="H83" s="17">
        <f t="shared" si="7"/>
        <v>184.8242868</v>
      </c>
    </row>
    <row r="84">
      <c r="A84" s="10">
        <v>74.0</v>
      </c>
      <c r="B84" s="16">
        <f t="shared" si="1"/>
        <v>1.291543646</v>
      </c>
      <c r="C84" s="16">
        <f t="shared" si="2"/>
        <v>0.6018150232</v>
      </c>
      <c r="D84" s="16">
        <f t="shared" si="3"/>
        <v>0.1311753101</v>
      </c>
      <c r="E84" s="16">
        <f t="shared" si="4"/>
        <v>7.62338583</v>
      </c>
      <c r="F84" s="17">
        <f t="shared" si="5"/>
        <v>0</v>
      </c>
      <c r="G84" s="17">
        <f t="shared" si="6"/>
        <v>0.1763832453</v>
      </c>
      <c r="H84" s="17">
        <f t="shared" si="7"/>
        <v>176.3832453</v>
      </c>
    </row>
    <row r="85">
      <c r="A85" s="10">
        <v>75.0</v>
      </c>
      <c r="B85" s="16">
        <f t="shared" si="1"/>
        <v>1.308996939</v>
      </c>
      <c r="C85" s="16">
        <f t="shared" si="2"/>
        <v>0.608761429</v>
      </c>
      <c r="D85" s="16">
        <f t="shared" si="3"/>
        <v>0.137337302</v>
      </c>
      <c r="E85" s="16">
        <f t="shared" si="4"/>
        <v>7.281342983</v>
      </c>
      <c r="F85" s="17">
        <f t="shared" si="5"/>
        <v>0</v>
      </c>
      <c r="G85" s="17">
        <f t="shared" si="6"/>
        <v>0.1684693565</v>
      </c>
      <c r="H85" s="17">
        <f t="shared" si="7"/>
        <v>168.4693565</v>
      </c>
    </row>
    <row r="86">
      <c r="A86" s="10">
        <v>76.0</v>
      </c>
      <c r="B86" s="16">
        <f t="shared" si="1"/>
        <v>1.326450232</v>
      </c>
      <c r="C86" s="16">
        <f t="shared" si="2"/>
        <v>0.6156614753</v>
      </c>
      <c r="D86" s="16">
        <f t="shared" si="3"/>
        <v>0.1436706031</v>
      </c>
      <c r="E86" s="16">
        <f t="shared" si="4"/>
        <v>6.960366132</v>
      </c>
      <c r="F86" s="17">
        <f t="shared" si="5"/>
        <v>0</v>
      </c>
      <c r="G86" s="17">
        <f t="shared" si="6"/>
        <v>0.1610428744</v>
      </c>
      <c r="H86" s="17">
        <f t="shared" si="7"/>
        <v>161.0428744</v>
      </c>
    </row>
    <row r="87">
      <c r="A87" s="10">
        <v>77.0</v>
      </c>
      <c r="B87" s="16">
        <f t="shared" si="1"/>
        <v>1.343903524</v>
      </c>
      <c r="C87" s="16">
        <f t="shared" si="2"/>
        <v>0.6225146366</v>
      </c>
      <c r="D87" s="16">
        <f t="shared" si="3"/>
        <v>0.150175217</v>
      </c>
      <c r="E87" s="16">
        <f t="shared" si="4"/>
        <v>6.658888329</v>
      </c>
      <c r="F87" s="17">
        <f t="shared" si="5"/>
        <v>0</v>
      </c>
      <c r="G87" s="17">
        <f t="shared" si="6"/>
        <v>0.1540675442</v>
      </c>
      <c r="H87" s="17">
        <f t="shared" si="7"/>
        <v>154.0675442</v>
      </c>
    </row>
    <row r="88">
      <c r="A88" s="10">
        <v>78.0</v>
      </c>
      <c r="B88" s="16">
        <f t="shared" si="1"/>
        <v>1.361356817</v>
      </c>
      <c r="C88" s="16">
        <f t="shared" si="2"/>
        <v>0.629320391</v>
      </c>
      <c r="D88" s="16">
        <f t="shared" si="3"/>
        <v>0.1568509724</v>
      </c>
      <c r="E88" s="16">
        <f t="shared" si="4"/>
        <v>6.375478486</v>
      </c>
      <c r="F88" s="17">
        <f t="shared" si="5"/>
        <v>0</v>
      </c>
      <c r="G88" s="17">
        <f t="shared" si="6"/>
        <v>0.1475102547</v>
      </c>
      <c r="H88" s="17">
        <f t="shared" si="7"/>
        <v>147.5102547</v>
      </c>
    </row>
    <row r="89">
      <c r="A89" s="10">
        <v>79.0</v>
      </c>
      <c r="B89" s="16">
        <f t="shared" si="1"/>
        <v>1.378810109</v>
      </c>
      <c r="C89" s="16">
        <f t="shared" si="2"/>
        <v>0.6360782203</v>
      </c>
      <c r="D89" s="16">
        <f t="shared" si="3"/>
        <v>0.1636975205</v>
      </c>
      <c r="E89" s="16">
        <f t="shared" si="4"/>
        <v>6.10882802</v>
      </c>
      <c r="F89" s="17">
        <f t="shared" si="5"/>
        <v>0</v>
      </c>
      <c r="G89" s="17">
        <f t="shared" si="6"/>
        <v>0.1413407291</v>
      </c>
      <c r="H89" s="17">
        <f t="shared" si="7"/>
        <v>141.3407291</v>
      </c>
    </row>
    <row r="90">
      <c r="A90" s="10">
        <v>80.0</v>
      </c>
      <c r="B90" s="16">
        <f t="shared" si="1"/>
        <v>1.396263402</v>
      </c>
      <c r="C90" s="16">
        <f t="shared" si="2"/>
        <v>0.6427876097</v>
      </c>
      <c r="D90" s="16">
        <f t="shared" si="3"/>
        <v>0.1707143336</v>
      </c>
      <c r="E90" s="16">
        <f t="shared" si="4"/>
        <v>5.857738944</v>
      </c>
      <c r="F90" s="17">
        <f t="shared" si="5"/>
        <v>0</v>
      </c>
      <c r="G90" s="17">
        <f t="shared" si="6"/>
        <v>0.1355312492</v>
      </c>
      <c r="H90" s="17">
        <f t="shared" si="7"/>
        <v>135.5312492</v>
      </c>
    </row>
    <row r="91">
      <c r="A91" s="10">
        <v>81.0</v>
      </c>
      <c r="B91" s="16">
        <f t="shared" si="1"/>
        <v>1.413716694</v>
      </c>
      <c r="C91" s="16">
        <f t="shared" si="2"/>
        <v>0.6494480483</v>
      </c>
      <c r="D91" s="16">
        <f t="shared" si="3"/>
        <v>0.1779007029</v>
      </c>
      <c r="E91" s="16">
        <f t="shared" si="4"/>
        <v>5.621113258</v>
      </c>
      <c r="F91" s="17">
        <f t="shared" si="5"/>
        <v>0</v>
      </c>
      <c r="G91" s="17">
        <f t="shared" si="6"/>
        <v>0.1300564107</v>
      </c>
      <c r="H91" s="17">
        <f t="shared" si="7"/>
        <v>130.0564107</v>
      </c>
    </row>
    <row r="92">
      <c r="A92" s="10">
        <v>82.0</v>
      </c>
      <c r="B92" s="16">
        <f t="shared" si="1"/>
        <v>1.431169987</v>
      </c>
      <c r="C92" s="16">
        <f t="shared" si="2"/>
        <v>0.656059029</v>
      </c>
      <c r="D92" s="16">
        <f t="shared" si="3"/>
        <v>0.1852557375</v>
      </c>
      <c r="E92" s="16">
        <f t="shared" si="4"/>
        <v>5.397943477</v>
      </c>
      <c r="F92" s="17">
        <f t="shared" si="5"/>
        <v>0</v>
      </c>
      <c r="G92" s="17">
        <f t="shared" si="6"/>
        <v>0.1248929032</v>
      </c>
      <c r="H92" s="17">
        <f t="shared" si="7"/>
        <v>124.8929032</v>
      </c>
    </row>
    <row r="93">
      <c r="A93" s="10">
        <v>83.0</v>
      </c>
      <c r="B93" s="16">
        <f t="shared" si="1"/>
        <v>1.448623279</v>
      </c>
      <c r="C93" s="16">
        <f t="shared" si="2"/>
        <v>0.6626200482</v>
      </c>
      <c r="D93" s="16">
        <f t="shared" si="3"/>
        <v>0.1927783625</v>
      </c>
      <c r="E93" s="16">
        <f t="shared" si="4"/>
        <v>5.187304151</v>
      </c>
      <c r="F93" s="17">
        <f t="shared" si="5"/>
        <v>0</v>
      </c>
      <c r="G93" s="17">
        <f t="shared" si="6"/>
        <v>0.1200193144</v>
      </c>
      <c r="H93" s="17">
        <f t="shared" si="7"/>
        <v>120.0193144</v>
      </c>
    </row>
    <row r="94">
      <c r="A94" s="10">
        <v>84.0</v>
      </c>
      <c r="B94" s="16">
        <f t="shared" si="1"/>
        <v>1.466076572</v>
      </c>
      <c r="C94" s="16">
        <f t="shared" si="2"/>
        <v>0.6691306064</v>
      </c>
      <c r="D94" s="16">
        <f t="shared" si="3"/>
        <v>0.2004673183</v>
      </c>
      <c r="E94" s="16">
        <f t="shared" si="4"/>
        <v>4.988344278</v>
      </c>
      <c r="F94" s="17">
        <f t="shared" si="5"/>
        <v>0</v>
      </c>
      <c r="G94" s="17">
        <f t="shared" si="6"/>
        <v>0.1154159545</v>
      </c>
      <c r="H94" s="17">
        <f t="shared" si="7"/>
        <v>115.4159545</v>
      </c>
    </row>
    <row r="95">
      <c r="A95" s="10">
        <v>85.0</v>
      </c>
      <c r="B95" s="16">
        <f t="shared" si="1"/>
        <v>1.483529864</v>
      </c>
      <c r="C95" s="16">
        <f t="shared" si="2"/>
        <v>0.6755902076</v>
      </c>
      <c r="D95" s="16">
        <f t="shared" si="3"/>
        <v>0.2083211595</v>
      </c>
      <c r="E95" s="16">
        <f t="shared" si="4"/>
        <v>4.800280502</v>
      </c>
      <c r="F95" s="17">
        <f t="shared" si="5"/>
        <v>0</v>
      </c>
      <c r="G95" s="17">
        <f t="shared" si="6"/>
        <v>0.1110646991</v>
      </c>
      <c r="H95" s="17">
        <f t="shared" si="7"/>
        <v>111.0646991</v>
      </c>
    </row>
    <row r="96">
      <c r="A96" s="10">
        <v>86.0</v>
      </c>
      <c r="B96" s="16">
        <f t="shared" si="1"/>
        <v>1.500983157</v>
      </c>
      <c r="C96" s="16">
        <f t="shared" si="2"/>
        <v>0.6819983601</v>
      </c>
      <c r="D96" s="16">
        <f t="shared" si="3"/>
        <v>0.2163382545</v>
      </c>
      <c r="E96" s="16">
        <f t="shared" si="4"/>
        <v>4.622390997</v>
      </c>
      <c r="F96" s="17">
        <f t="shared" si="5"/>
        <v>0</v>
      </c>
      <c r="G96" s="17">
        <f t="shared" si="6"/>
        <v>0.106948847</v>
      </c>
      <c r="H96" s="17">
        <f t="shared" si="7"/>
        <v>106.948847</v>
      </c>
    </row>
    <row r="97">
      <c r="A97" s="10">
        <v>87.0</v>
      </c>
      <c r="B97" s="16">
        <f t="shared" si="1"/>
        <v>1.518436449</v>
      </c>
      <c r="C97" s="16">
        <f t="shared" si="2"/>
        <v>0.6883545757</v>
      </c>
      <c r="D97" s="16">
        <f t="shared" si="3"/>
        <v>0.224516785</v>
      </c>
      <c r="E97" s="16">
        <f t="shared" si="4"/>
        <v>4.454009976</v>
      </c>
      <c r="F97" s="17">
        <f t="shared" si="5"/>
        <v>0</v>
      </c>
      <c r="G97" s="17">
        <f t="shared" si="6"/>
        <v>0.103052994</v>
      </c>
      <c r="H97" s="17">
        <f t="shared" si="7"/>
        <v>103.052994</v>
      </c>
    </row>
    <row r="98">
      <c r="A98" s="10">
        <v>88.0</v>
      </c>
      <c r="B98" s="16">
        <f t="shared" si="1"/>
        <v>1.535889742</v>
      </c>
      <c r="C98" s="16">
        <f t="shared" si="2"/>
        <v>0.6946583705</v>
      </c>
      <c r="D98" s="16">
        <f t="shared" si="3"/>
        <v>0.2328547454</v>
      </c>
      <c r="E98" s="16">
        <f t="shared" si="4"/>
        <v>4.294522744</v>
      </c>
      <c r="F98" s="17">
        <f t="shared" si="5"/>
        <v>0</v>
      </c>
      <c r="G98" s="17">
        <f t="shared" si="6"/>
        <v>0.09936291767</v>
      </c>
      <c r="H98" s="17">
        <f t="shared" si="7"/>
        <v>99.36291767</v>
      </c>
    </row>
    <row r="99">
      <c r="A99" s="10">
        <v>89.0</v>
      </c>
      <c r="B99" s="16">
        <f t="shared" si="1"/>
        <v>1.553343034</v>
      </c>
      <c r="C99" s="16">
        <f t="shared" si="2"/>
        <v>0.7009092643</v>
      </c>
      <c r="D99" s="16">
        <f t="shared" si="3"/>
        <v>0.2413499434</v>
      </c>
      <c r="E99" s="16">
        <f t="shared" si="4"/>
        <v>4.143361237</v>
      </c>
      <c r="F99" s="17">
        <f t="shared" si="5"/>
        <v>0</v>
      </c>
      <c r="G99" s="17">
        <f t="shared" si="6"/>
        <v>0.0958654747</v>
      </c>
      <c r="H99" s="17">
        <f t="shared" si="7"/>
        <v>95.8654747</v>
      </c>
    </row>
    <row r="100">
      <c r="A100" s="10">
        <v>90.0</v>
      </c>
      <c r="B100" s="16">
        <f t="shared" si="1"/>
        <v>1.570796327</v>
      </c>
      <c r="C100" s="16">
        <f t="shared" si="2"/>
        <v>0.7071067812</v>
      </c>
      <c r="D100" s="16">
        <f t="shared" si="3"/>
        <v>0.25</v>
      </c>
      <c r="E100" s="16">
        <f t="shared" si="4"/>
        <v>4</v>
      </c>
      <c r="F100" s="17">
        <f t="shared" si="5"/>
        <v>0</v>
      </c>
      <c r="G100" s="17">
        <f t="shared" si="6"/>
        <v>0.09254850757</v>
      </c>
      <c r="H100" s="17">
        <f t="shared" si="7"/>
        <v>92.54850757</v>
      </c>
    </row>
    <row r="101">
      <c r="A101" s="10">
        <v>91.0</v>
      </c>
      <c r="B101" s="16">
        <f t="shared" si="1"/>
        <v>1.588249619</v>
      </c>
      <c r="C101" s="16">
        <f t="shared" si="2"/>
        <v>0.7132504492</v>
      </c>
      <c r="D101" s="16">
        <f t="shared" si="3"/>
        <v>0.2588023498</v>
      </c>
      <c r="E101" s="16">
        <f t="shared" si="4"/>
        <v>3.863952551</v>
      </c>
      <c r="F101" s="17">
        <f t="shared" si="5"/>
        <v>0</v>
      </c>
      <c r="G101" s="17">
        <f t="shared" si="6"/>
        <v>0.08940076049</v>
      </c>
      <c r="H101" s="17">
        <f t="shared" si="7"/>
        <v>89.40076049</v>
      </c>
    </row>
    <row r="102">
      <c r="A102" s="10">
        <v>92.0</v>
      </c>
      <c r="B102" s="16">
        <f t="shared" si="1"/>
        <v>1.605702912</v>
      </c>
      <c r="C102" s="16">
        <f t="shared" si="2"/>
        <v>0.7193398003</v>
      </c>
      <c r="D102" s="16">
        <f t="shared" si="3"/>
        <v>0.2677542421</v>
      </c>
      <c r="E102" s="16">
        <f t="shared" si="4"/>
        <v>3.734768093</v>
      </c>
      <c r="F102" s="17">
        <f t="shared" si="5"/>
        <v>0</v>
      </c>
      <c r="G102" s="17">
        <f t="shared" si="6"/>
        <v>0.08641180328</v>
      </c>
      <c r="H102" s="17">
        <f t="shared" si="7"/>
        <v>86.41180328</v>
      </c>
    </row>
    <row r="103">
      <c r="A103" s="10">
        <v>93.0</v>
      </c>
      <c r="B103" s="16">
        <f t="shared" si="1"/>
        <v>1.623156204</v>
      </c>
      <c r="C103" s="16">
        <f t="shared" si="2"/>
        <v>0.725374371</v>
      </c>
      <c r="D103" s="16">
        <f t="shared" si="3"/>
        <v>0.2768527412</v>
      </c>
      <c r="E103" s="16">
        <f t="shared" si="4"/>
        <v>3.612028531</v>
      </c>
      <c r="F103" s="17">
        <f t="shared" si="5"/>
        <v>0</v>
      </c>
      <c r="G103" s="17">
        <f t="shared" si="6"/>
        <v>0.08357196245</v>
      </c>
      <c r="H103" s="17">
        <f t="shared" si="7"/>
        <v>83.57196245</v>
      </c>
    </row>
    <row r="104">
      <c r="A104" s="10">
        <v>94.0</v>
      </c>
      <c r="B104" s="16">
        <f t="shared" si="1"/>
        <v>1.640609497</v>
      </c>
      <c r="C104" s="16">
        <f t="shared" si="2"/>
        <v>0.7313537016</v>
      </c>
      <c r="D104" s="16">
        <f t="shared" si="3"/>
        <v>0.2860947283</v>
      </c>
      <c r="E104" s="16">
        <f t="shared" si="4"/>
        <v>3.495345776</v>
      </c>
      <c r="F104" s="17">
        <f t="shared" si="5"/>
        <v>0</v>
      </c>
      <c r="G104" s="17">
        <f t="shared" si="6"/>
        <v>0.08087225875</v>
      </c>
      <c r="H104" s="17">
        <f t="shared" si="7"/>
        <v>80.87225875</v>
      </c>
    </row>
    <row r="105">
      <c r="A105" s="10">
        <v>95.0</v>
      </c>
      <c r="B105" s="16">
        <f t="shared" si="1"/>
        <v>1.658062789</v>
      </c>
      <c r="C105" s="16">
        <f t="shared" si="2"/>
        <v>0.7372773368</v>
      </c>
      <c r="D105" s="16">
        <f t="shared" si="3"/>
        <v>0.2954769022</v>
      </c>
      <c r="E105" s="16">
        <f t="shared" si="4"/>
        <v>3.384359293</v>
      </c>
      <c r="F105" s="17">
        <f t="shared" si="5"/>
        <v>0</v>
      </c>
      <c r="G105" s="17">
        <f t="shared" si="6"/>
        <v>0.07830435041</v>
      </c>
      <c r="H105" s="17">
        <f t="shared" si="7"/>
        <v>78.30435041</v>
      </c>
    </row>
    <row r="106">
      <c r="A106" s="10">
        <v>96.0</v>
      </c>
      <c r="B106" s="16">
        <f t="shared" si="1"/>
        <v>1.675516082</v>
      </c>
      <c r="C106" s="16">
        <f t="shared" si="2"/>
        <v>0.7431448255</v>
      </c>
      <c r="D106" s="16">
        <f t="shared" si="3"/>
        <v>0.3049957815</v>
      </c>
      <c r="E106" s="16">
        <f t="shared" si="4"/>
        <v>3.278733873</v>
      </c>
      <c r="F106" s="17">
        <f t="shared" si="5"/>
        <v>0</v>
      </c>
      <c r="G106" s="17">
        <f t="shared" si="6"/>
        <v>0.07586048166</v>
      </c>
      <c r="H106" s="17">
        <f t="shared" si="7"/>
        <v>75.86048166</v>
      </c>
    </row>
    <row r="107">
      <c r="A107" s="10">
        <v>97.0</v>
      </c>
      <c r="B107" s="16">
        <f t="shared" si="1"/>
        <v>1.692969374</v>
      </c>
      <c r="C107" s="16">
        <f t="shared" si="2"/>
        <v>0.7489557208</v>
      </c>
      <c r="D107" s="16">
        <f t="shared" si="3"/>
        <v>0.3146477059</v>
      </c>
      <c r="E107" s="16">
        <f t="shared" si="4"/>
        <v>3.178157607</v>
      </c>
      <c r="F107" s="17">
        <f t="shared" si="5"/>
        <v>0</v>
      </c>
      <c r="G107" s="17">
        <f t="shared" si="6"/>
        <v>0.07353343583</v>
      </c>
      <c r="H107" s="17">
        <f t="shared" si="7"/>
        <v>73.53343583</v>
      </c>
    </row>
    <row r="108">
      <c r="A108" s="10">
        <v>98.0</v>
      </c>
      <c r="B108" s="16">
        <f t="shared" si="1"/>
        <v>1.710422667</v>
      </c>
      <c r="C108" s="16">
        <f t="shared" si="2"/>
        <v>0.7547095802</v>
      </c>
      <c r="D108" s="16">
        <f t="shared" si="3"/>
        <v>0.3244288385</v>
      </c>
      <c r="E108" s="16">
        <f t="shared" si="4"/>
        <v>3.082340043</v>
      </c>
      <c r="F108" s="17">
        <f t="shared" si="5"/>
        <v>0</v>
      </c>
      <c r="G108" s="17">
        <f t="shared" si="6"/>
        <v>0.0713164927</v>
      </c>
      <c r="H108" s="17">
        <f t="shared" si="7"/>
        <v>71.3164927</v>
      </c>
    </row>
    <row r="109">
      <c r="A109" s="10">
        <v>99.0</v>
      </c>
      <c r="B109" s="16">
        <f t="shared" si="1"/>
        <v>1.727875959</v>
      </c>
      <c r="C109" s="16">
        <f t="shared" si="2"/>
        <v>0.7604059656</v>
      </c>
      <c r="D109" s="16">
        <f t="shared" si="3"/>
        <v>0.334335168</v>
      </c>
      <c r="E109" s="16">
        <f t="shared" si="4"/>
        <v>2.991010506</v>
      </c>
      <c r="F109" s="17">
        <f t="shared" si="5"/>
        <v>0</v>
      </c>
      <c r="G109" s="17">
        <f t="shared" si="6"/>
        <v>0.06920338962</v>
      </c>
      <c r="H109" s="17">
        <f t="shared" si="7"/>
        <v>69.20338962</v>
      </c>
    </row>
    <row r="110">
      <c r="A110" s="10">
        <v>100.0</v>
      </c>
      <c r="B110" s="16">
        <f t="shared" si="1"/>
        <v>1.745329252</v>
      </c>
      <c r="C110" s="16">
        <f t="shared" si="2"/>
        <v>0.7660444431</v>
      </c>
      <c r="D110" s="16">
        <f t="shared" si="3"/>
        <v>0.3443625112</v>
      </c>
      <c r="E110" s="16">
        <f t="shared" si="4"/>
        <v>2.903916563</v>
      </c>
      <c r="F110" s="17">
        <f t="shared" si="5"/>
        <v>0</v>
      </c>
      <c r="G110" s="17">
        <f t="shared" si="6"/>
        <v>0.067188286</v>
      </c>
      <c r="H110" s="17">
        <f t="shared" si="7"/>
        <v>67.188286</v>
      </c>
    </row>
    <row r="111">
      <c r="A111" s="10">
        <v>101.0</v>
      </c>
      <c r="B111" s="16">
        <f t="shared" si="1"/>
        <v>1.762782545</v>
      </c>
      <c r="C111" s="16">
        <f t="shared" si="2"/>
        <v>0.7716245834</v>
      </c>
      <c r="D111" s="16">
        <f t="shared" si="3"/>
        <v>0.3545065159</v>
      </c>
      <c r="E111" s="16">
        <f t="shared" si="4"/>
        <v>2.820822623</v>
      </c>
      <c r="F111" s="17">
        <f t="shared" si="5"/>
        <v>0</v>
      </c>
      <c r="G111" s="17">
        <f t="shared" si="6"/>
        <v>0.06526573097</v>
      </c>
      <c r="H111" s="17">
        <f t="shared" si="7"/>
        <v>65.26573097</v>
      </c>
    </row>
    <row r="112">
      <c r="A112" s="10">
        <v>102.0</v>
      </c>
      <c r="B112" s="16">
        <f t="shared" si="1"/>
        <v>1.780235837</v>
      </c>
      <c r="C112" s="16">
        <f t="shared" si="2"/>
        <v>0.7771459615</v>
      </c>
      <c r="D112" s="16">
        <f t="shared" si="3"/>
        <v>0.3647626632</v>
      </c>
      <c r="E112" s="16">
        <f t="shared" si="4"/>
        <v>2.74150866</v>
      </c>
      <c r="F112" s="17">
        <f t="shared" si="5"/>
        <v>0</v>
      </c>
      <c r="G112" s="17">
        <f t="shared" si="6"/>
        <v>0.06343063374</v>
      </c>
      <c r="H112" s="17">
        <f t="shared" si="7"/>
        <v>63.43063374</v>
      </c>
    </row>
    <row r="113">
      <c r="A113" s="10">
        <v>103.0</v>
      </c>
      <c r="B113" s="16">
        <f t="shared" si="1"/>
        <v>1.79768913</v>
      </c>
      <c r="C113" s="16">
        <f t="shared" si="2"/>
        <v>0.7826081569</v>
      </c>
      <c r="D113" s="16">
        <f t="shared" si="3"/>
        <v>0.3751262714</v>
      </c>
      <c r="E113" s="16">
        <f t="shared" si="4"/>
        <v>2.665769039</v>
      </c>
      <c r="F113" s="17">
        <f t="shared" si="5"/>
        <v>0</v>
      </c>
      <c r="G113" s="17">
        <f t="shared" si="6"/>
        <v>0.06167823652</v>
      </c>
      <c r="H113" s="17">
        <f t="shared" si="7"/>
        <v>61.67823652</v>
      </c>
    </row>
    <row r="114">
      <c r="A114" s="10">
        <v>104.0</v>
      </c>
      <c r="B114" s="16">
        <f t="shared" si="1"/>
        <v>1.815142422</v>
      </c>
      <c r="C114" s="16">
        <f t="shared" si="2"/>
        <v>0.7880107536</v>
      </c>
      <c r="D114" s="16">
        <f t="shared" si="3"/>
        <v>0.3855924987</v>
      </c>
      <c r="E114" s="16">
        <f t="shared" si="4"/>
        <v>2.593411447</v>
      </c>
      <c r="F114" s="17">
        <f t="shared" si="5"/>
        <v>0</v>
      </c>
      <c r="G114" s="17">
        <f t="shared" si="6"/>
        <v>0.06000408973</v>
      </c>
      <c r="H114" s="17">
        <f t="shared" si="7"/>
        <v>60.00408973</v>
      </c>
    </row>
    <row r="115">
      <c r="A115" s="10">
        <v>105.0</v>
      </c>
      <c r="B115" s="16">
        <f t="shared" si="1"/>
        <v>1.832595715</v>
      </c>
      <c r="C115" s="16">
        <f t="shared" si="2"/>
        <v>0.7933533403</v>
      </c>
      <c r="D115" s="16">
        <f t="shared" si="3"/>
        <v>0.3961563471</v>
      </c>
      <c r="E115" s="16">
        <f t="shared" si="4"/>
        <v>2.524255909</v>
      </c>
      <c r="F115" s="17">
        <f t="shared" si="5"/>
        <v>0</v>
      </c>
      <c r="G115" s="17">
        <f t="shared" si="6"/>
        <v>0.05840402927</v>
      </c>
      <c r="H115" s="17">
        <f t="shared" si="7"/>
        <v>58.40402927</v>
      </c>
    </row>
    <row r="116">
      <c r="A116" s="10">
        <v>106.0</v>
      </c>
      <c r="B116" s="16">
        <f t="shared" si="1"/>
        <v>1.850049007</v>
      </c>
      <c r="C116" s="16">
        <f t="shared" si="2"/>
        <v>0.79863551</v>
      </c>
      <c r="D116" s="16">
        <f t="shared" si="3"/>
        <v>0.4068126659</v>
      </c>
      <c r="E116" s="16">
        <f t="shared" si="4"/>
        <v>2.458133888</v>
      </c>
      <c r="F116" s="17">
        <f t="shared" si="5"/>
        <v>0</v>
      </c>
      <c r="G116" s="17">
        <f t="shared" si="6"/>
        <v>0.05687415568</v>
      </c>
      <c r="H116" s="17">
        <f t="shared" si="7"/>
        <v>56.87415568</v>
      </c>
    </row>
    <row r="117">
      <c r="A117" s="10">
        <v>107.0</v>
      </c>
      <c r="B117" s="16">
        <f t="shared" si="1"/>
        <v>1.8675023</v>
      </c>
      <c r="C117" s="16">
        <f t="shared" si="2"/>
        <v>0.8038568606</v>
      </c>
      <c r="D117" s="16">
        <f t="shared" si="3"/>
        <v>0.4175561558</v>
      </c>
      <c r="E117" s="16">
        <f t="shared" si="4"/>
        <v>2.394887457</v>
      </c>
      <c r="F117" s="17">
        <f t="shared" si="5"/>
        <v>0</v>
      </c>
      <c r="G117" s="17">
        <f t="shared" si="6"/>
        <v>0.05541081498</v>
      </c>
      <c r="H117" s="17">
        <f t="shared" si="7"/>
        <v>55.41081498</v>
      </c>
    </row>
    <row r="118">
      <c r="A118" s="10">
        <v>108.0</v>
      </c>
      <c r="B118" s="16">
        <f t="shared" si="1"/>
        <v>1.884955592</v>
      </c>
      <c r="C118" s="16">
        <f t="shared" si="2"/>
        <v>0.8090169944</v>
      </c>
      <c r="D118" s="16">
        <f t="shared" si="3"/>
        <v>0.4283813729</v>
      </c>
      <c r="E118" s="16">
        <f t="shared" si="4"/>
        <v>2.33436854</v>
      </c>
      <c r="F118" s="17">
        <f t="shared" si="5"/>
        <v>0</v>
      </c>
      <c r="G118" s="17">
        <f t="shared" si="6"/>
        <v>0.05401058112</v>
      </c>
      <c r="H118" s="17">
        <f t="shared" si="7"/>
        <v>54.01058112</v>
      </c>
    </row>
    <row r="119">
      <c r="A119" s="10">
        <v>109.0</v>
      </c>
      <c r="B119" s="16">
        <f t="shared" si="1"/>
        <v>1.902408885</v>
      </c>
      <c r="C119" s="16">
        <f t="shared" si="2"/>
        <v>0.8141155184</v>
      </c>
      <c r="D119" s="16">
        <f t="shared" si="3"/>
        <v>0.439282733</v>
      </c>
      <c r="E119" s="16">
        <f t="shared" si="4"/>
        <v>2.276438214</v>
      </c>
      <c r="F119" s="17">
        <f t="shared" si="5"/>
        <v>0</v>
      </c>
      <c r="G119" s="17">
        <f t="shared" si="6"/>
        <v>0.05267023981</v>
      </c>
      <c r="H119" s="17">
        <f t="shared" si="7"/>
        <v>52.67023981</v>
      </c>
    </row>
    <row r="120">
      <c r="A120" s="10">
        <v>110.0</v>
      </c>
      <c r="B120" s="16">
        <f t="shared" si="1"/>
        <v>1.919862177</v>
      </c>
      <c r="C120" s="16">
        <f t="shared" si="2"/>
        <v>0.8191520443</v>
      </c>
      <c r="D120" s="16">
        <f t="shared" si="3"/>
        <v>0.4502545163</v>
      </c>
      <c r="E120" s="16">
        <f t="shared" si="4"/>
        <v>2.220966062</v>
      </c>
      <c r="F120" s="17">
        <f t="shared" si="5"/>
        <v>0</v>
      </c>
      <c r="G120" s="17">
        <f t="shared" si="6"/>
        <v>0.0513867736</v>
      </c>
      <c r="H120" s="17">
        <f t="shared" si="7"/>
        <v>51.3867736</v>
      </c>
    </row>
    <row r="121">
      <c r="A121" s="10">
        <v>111.0</v>
      </c>
      <c r="B121" s="16">
        <f t="shared" si="1"/>
        <v>1.93731547</v>
      </c>
      <c r="C121" s="16">
        <f t="shared" si="2"/>
        <v>0.8241261886</v>
      </c>
      <c r="D121" s="16">
        <f t="shared" si="3"/>
        <v>0.4612908716</v>
      </c>
      <c r="E121" s="16">
        <f t="shared" si="4"/>
        <v>2.167829588</v>
      </c>
      <c r="F121" s="17">
        <f t="shared" si="5"/>
        <v>0</v>
      </c>
      <c r="G121" s="17">
        <f t="shared" si="6"/>
        <v>0.05015734825</v>
      </c>
      <c r="H121" s="17">
        <f t="shared" si="7"/>
        <v>50.15734825</v>
      </c>
    </row>
    <row r="122">
      <c r="A122" s="10">
        <v>112.0</v>
      </c>
      <c r="B122" s="16">
        <f t="shared" si="1"/>
        <v>1.954768762</v>
      </c>
      <c r="C122" s="16">
        <f t="shared" si="2"/>
        <v>0.8290375726</v>
      </c>
      <c r="D122" s="16">
        <f t="shared" si="3"/>
        <v>0.4723858217</v>
      </c>
      <c r="E122" s="16">
        <f t="shared" si="4"/>
        <v>2.116913663</v>
      </c>
      <c r="F122" s="17">
        <f t="shared" si="5"/>
        <v>0</v>
      </c>
      <c r="G122" s="17">
        <f t="shared" si="6"/>
        <v>0.04897930004</v>
      </c>
      <c r="H122" s="17">
        <f t="shared" si="7"/>
        <v>48.97930004</v>
      </c>
    </row>
    <row r="123">
      <c r="A123" s="10">
        <v>113.0</v>
      </c>
      <c r="B123" s="16">
        <f t="shared" si="1"/>
        <v>1.972222055</v>
      </c>
      <c r="C123" s="16">
        <f t="shared" si="2"/>
        <v>0.8338858221</v>
      </c>
      <c r="D123" s="16">
        <f t="shared" si="3"/>
        <v>0.4835332679</v>
      </c>
      <c r="E123" s="16">
        <f t="shared" si="4"/>
        <v>2.068110027</v>
      </c>
      <c r="F123" s="17">
        <f t="shared" si="5"/>
        <v>0</v>
      </c>
      <c r="G123" s="17">
        <f t="shared" si="6"/>
        <v>0.04785012413</v>
      </c>
      <c r="H123" s="17">
        <f t="shared" si="7"/>
        <v>47.85012413</v>
      </c>
    </row>
    <row r="124">
      <c r="A124" s="10">
        <v>114.0</v>
      </c>
      <c r="B124" s="16">
        <f t="shared" si="1"/>
        <v>1.989675347</v>
      </c>
      <c r="C124" s="16">
        <f t="shared" si="2"/>
        <v>0.8386705679</v>
      </c>
      <c r="D124" s="16">
        <f t="shared" si="3"/>
        <v>0.4947269957</v>
      </c>
      <c r="E124" s="16">
        <f t="shared" si="4"/>
        <v>2.021316824</v>
      </c>
      <c r="F124" s="17">
        <f t="shared" si="5"/>
        <v>0</v>
      </c>
      <c r="G124" s="17">
        <f t="shared" si="6"/>
        <v>0.04676746386</v>
      </c>
      <c r="H124" s="17">
        <f t="shared" si="7"/>
        <v>46.76746386</v>
      </c>
    </row>
    <row r="125">
      <c r="A125" s="10">
        <v>115.0</v>
      </c>
      <c r="B125" s="16">
        <f t="shared" si="1"/>
        <v>2.00712864</v>
      </c>
      <c r="C125" s="16">
        <f t="shared" si="2"/>
        <v>0.8433914458</v>
      </c>
      <c r="D125" s="16">
        <f t="shared" si="3"/>
        <v>0.5059606797</v>
      </c>
      <c r="E125" s="16">
        <f t="shared" si="4"/>
        <v>1.97643817</v>
      </c>
      <c r="F125" s="17">
        <f t="shared" si="5"/>
        <v>0</v>
      </c>
      <c r="G125" s="17">
        <f t="shared" si="6"/>
        <v>0.04572910074</v>
      </c>
      <c r="H125" s="17">
        <f t="shared" si="7"/>
        <v>45.72910074</v>
      </c>
    </row>
    <row r="126">
      <c r="A126" s="10">
        <v>116.0</v>
      </c>
      <c r="B126" s="16">
        <f t="shared" si="1"/>
        <v>2.024581932</v>
      </c>
      <c r="C126" s="16">
        <f t="shared" si="2"/>
        <v>0.8480480962</v>
      </c>
      <c r="D126" s="16">
        <f t="shared" si="3"/>
        <v>0.517227889</v>
      </c>
      <c r="E126" s="16">
        <f t="shared" si="4"/>
        <v>1.933383759</v>
      </c>
      <c r="F126" s="17">
        <f t="shared" si="5"/>
        <v>0</v>
      </c>
      <c r="G126" s="17">
        <f t="shared" si="6"/>
        <v>0.04473294535</v>
      </c>
      <c r="H126" s="17">
        <f t="shared" si="7"/>
        <v>44.73294535</v>
      </c>
    </row>
    <row r="127">
      <c r="A127" s="10">
        <v>117.0</v>
      </c>
      <c r="B127" s="16">
        <f t="shared" si="1"/>
        <v>2.042035225</v>
      </c>
      <c r="C127" s="16">
        <f t="shared" si="2"/>
        <v>0.8526401644</v>
      </c>
      <c r="D127" s="16">
        <f t="shared" si="3"/>
        <v>0.5285220933</v>
      </c>
      <c r="E127" s="16">
        <f t="shared" si="4"/>
        <v>1.892068492</v>
      </c>
      <c r="F127" s="17">
        <f t="shared" si="5"/>
        <v>0</v>
      </c>
      <c r="G127" s="17">
        <f t="shared" si="6"/>
        <v>0.04377702878</v>
      </c>
      <c r="H127" s="17">
        <f t="shared" si="7"/>
        <v>43.77702878</v>
      </c>
    </row>
    <row r="128">
      <c r="A128" s="10">
        <v>118.0</v>
      </c>
      <c r="B128" s="16">
        <f t="shared" si="1"/>
        <v>2.059488517</v>
      </c>
      <c r="C128" s="16">
        <f t="shared" si="2"/>
        <v>0.8571673007</v>
      </c>
      <c r="D128" s="16">
        <f t="shared" si="3"/>
        <v>0.5398366685</v>
      </c>
      <c r="E128" s="16">
        <f t="shared" si="4"/>
        <v>1.852412143</v>
      </c>
      <c r="F128" s="17">
        <f t="shared" si="5"/>
        <v>0</v>
      </c>
      <c r="G128" s="17">
        <f t="shared" si="6"/>
        <v>0.04285949481</v>
      </c>
      <c r="H128" s="17">
        <f t="shared" si="7"/>
        <v>42.85949481</v>
      </c>
    </row>
    <row r="129">
      <c r="A129" s="10">
        <v>119.0</v>
      </c>
      <c r="B129" s="16">
        <f t="shared" si="1"/>
        <v>2.07694181</v>
      </c>
      <c r="C129" s="16">
        <f t="shared" si="2"/>
        <v>0.8616291604</v>
      </c>
      <c r="D129" s="16">
        <f t="shared" si="3"/>
        <v>0.5511649021</v>
      </c>
      <c r="E129" s="16">
        <f t="shared" si="4"/>
        <v>1.814339041</v>
      </c>
      <c r="F129" s="17">
        <f t="shared" si="5"/>
        <v>0</v>
      </c>
      <c r="G129" s="17">
        <f t="shared" si="6"/>
        <v>0.04197859262</v>
      </c>
      <c r="H129" s="17">
        <f t="shared" si="7"/>
        <v>41.97859262</v>
      </c>
    </row>
    <row r="130">
      <c r="A130" s="10">
        <v>120.0</v>
      </c>
      <c r="B130" s="16">
        <f t="shared" si="1"/>
        <v>2.094395102</v>
      </c>
      <c r="C130" s="16">
        <f t="shared" si="2"/>
        <v>0.8660254038</v>
      </c>
      <c r="D130" s="16">
        <f t="shared" si="3"/>
        <v>0.5625</v>
      </c>
      <c r="E130" s="16">
        <f t="shared" si="4"/>
        <v>1.777777778</v>
      </c>
      <c r="F130" s="17">
        <f t="shared" si="5"/>
        <v>0</v>
      </c>
      <c r="G130" s="17">
        <f t="shared" si="6"/>
        <v>0.04113267003</v>
      </c>
      <c r="H130" s="17">
        <f t="shared" si="7"/>
        <v>41.13267003</v>
      </c>
    </row>
    <row r="131">
      <c r="A131" s="10">
        <v>121.0</v>
      </c>
      <c r="B131" s="16">
        <f t="shared" si="1"/>
        <v>2.111848395</v>
      </c>
      <c r="C131" s="16">
        <f t="shared" si="2"/>
        <v>0.8703556959</v>
      </c>
      <c r="D131" s="16">
        <f t="shared" si="3"/>
        <v>0.5738350921</v>
      </c>
      <c r="E131" s="16">
        <f t="shared" si="4"/>
        <v>1.742660938</v>
      </c>
      <c r="F131" s="17">
        <f t="shared" si="5"/>
        <v>0</v>
      </c>
      <c r="G131" s="17">
        <f t="shared" si="6"/>
        <v>0.04032016726</v>
      </c>
      <c r="H131" s="17">
        <f t="shared" si="7"/>
        <v>40.32016726</v>
      </c>
    </row>
    <row r="132">
      <c r="A132" s="10">
        <v>122.0</v>
      </c>
      <c r="B132" s="16">
        <f t="shared" si="1"/>
        <v>2.129301687</v>
      </c>
      <c r="C132" s="16">
        <f t="shared" si="2"/>
        <v>0.8746197071</v>
      </c>
      <c r="D132" s="16">
        <f t="shared" si="3"/>
        <v>0.5851632388</v>
      </c>
      <c r="E132" s="16">
        <f t="shared" si="4"/>
        <v>1.70892485</v>
      </c>
      <c r="F132" s="17">
        <f t="shared" si="5"/>
        <v>0</v>
      </c>
      <c r="G132" s="17">
        <f t="shared" si="6"/>
        <v>0.0395396111</v>
      </c>
      <c r="H132" s="17">
        <f t="shared" si="7"/>
        <v>39.5396111</v>
      </c>
    </row>
    <row r="133">
      <c r="A133" s="10">
        <v>123.0</v>
      </c>
      <c r="B133" s="16">
        <f t="shared" si="1"/>
        <v>2.14675498</v>
      </c>
      <c r="C133" s="16">
        <f t="shared" si="2"/>
        <v>0.8788171127</v>
      </c>
      <c r="D133" s="16">
        <f t="shared" si="3"/>
        <v>0.5964774371</v>
      </c>
      <c r="E133" s="16">
        <f t="shared" si="4"/>
        <v>1.676509349</v>
      </c>
      <c r="F133" s="17">
        <f t="shared" si="5"/>
        <v>0</v>
      </c>
      <c r="G133" s="17">
        <f t="shared" si="6"/>
        <v>0.03878960955</v>
      </c>
      <c r="H133" s="17">
        <f t="shared" si="7"/>
        <v>38.78960955</v>
      </c>
    </row>
    <row r="134">
      <c r="A134" s="10">
        <v>124.0</v>
      </c>
      <c r="B134" s="16">
        <f t="shared" si="1"/>
        <v>2.164208272</v>
      </c>
      <c r="C134" s="16">
        <f t="shared" si="2"/>
        <v>0.8829475929</v>
      </c>
      <c r="D134" s="16">
        <f t="shared" si="3"/>
        <v>0.6077706276</v>
      </c>
      <c r="E134" s="16">
        <f t="shared" si="4"/>
        <v>1.645357565</v>
      </c>
      <c r="F134" s="17">
        <f t="shared" si="5"/>
        <v>0</v>
      </c>
      <c r="G134" s="17">
        <f t="shared" si="6"/>
        <v>0.03806884677</v>
      </c>
      <c r="H134" s="17">
        <f t="shared" si="7"/>
        <v>38.06884677</v>
      </c>
    </row>
    <row r="135">
      <c r="A135" s="10">
        <v>125.0</v>
      </c>
      <c r="B135" s="16">
        <f t="shared" si="1"/>
        <v>2.181661565</v>
      </c>
      <c r="C135" s="16">
        <f t="shared" si="2"/>
        <v>0.8870108332</v>
      </c>
      <c r="D135" s="16">
        <f t="shared" si="3"/>
        <v>0.6190357003</v>
      </c>
      <c r="E135" s="16">
        <f t="shared" si="4"/>
        <v>1.615415718</v>
      </c>
      <c r="F135" s="17">
        <f t="shared" si="5"/>
        <v>0</v>
      </c>
      <c r="G135" s="17">
        <f t="shared" si="6"/>
        <v>0.03737607844</v>
      </c>
      <c r="H135" s="17">
        <f t="shared" si="7"/>
        <v>37.37607844</v>
      </c>
    </row>
    <row r="136">
      <c r="A136" s="10">
        <v>126.0</v>
      </c>
      <c r="B136" s="16">
        <f t="shared" si="1"/>
        <v>2.199114858</v>
      </c>
      <c r="C136" s="16">
        <f t="shared" si="2"/>
        <v>0.8910065242</v>
      </c>
      <c r="D136" s="16">
        <f t="shared" si="3"/>
        <v>0.6302655018</v>
      </c>
      <c r="E136" s="16">
        <f t="shared" si="4"/>
        <v>1.58663293</v>
      </c>
      <c r="F136" s="17">
        <f t="shared" si="5"/>
        <v>0</v>
      </c>
      <c r="G136" s="17">
        <f t="shared" si="6"/>
        <v>0.03671012744</v>
      </c>
      <c r="H136" s="17">
        <f t="shared" si="7"/>
        <v>36.71012744</v>
      </c>
    </row>
    <row r="137">
      <c r="A137" s="10">
        <v>127.0</v>
      </c>
      <c r="B137" s="16">
        <f t="shared" si="1"/>
        <v>2.21656815</v>
      </c>
      <c r="C137" s="16">
        <f t="shared" si="2"/>
        <v>0.8949343616</v>
      </c>
      <c r="D137" s="16">
        <f t="shared" si="3"/>
        <v>0.6414528421</v>
      </c>
      <c r="E137" s="16">
        <f t="shared" si="4"/>
        <v>1.558961056</v>
      </c>
      <c r="F137" s="17">
        <f t="shared" si="5"/>
        <v>0</v>
      </c>
      <c r="G137" s="17">
        <f t="shared" si="6"/>
        <v>0.03606987977</v>
      </c>
      <c r="H137" s="17">
        <f t="shared" si="7"/>
        <v>36.06987977</v>
      </c>
    </row>
    <row r="138">
      <c r="A138" s="10">
        <v>128.0</v>
      </c>
      <c r="B138" s="16">
        <f t="shared" si="1"/>
        <v>2.234021443</v>
      </c>
      <c r="C138" s="16">
        <f t="shared" si="2"/>
        <v>0.8987940463</v>
      </c>
      <c r="D138" s="16">
        <f t="shared" si="3"/>
        <v>0.6525905007</v>
      </c>
      <c r="E138" s="16">
        <f t="shared" si="4"/>
        <v>1.532354515</v>
      </c>
      <c r="F138" s="17">
        <f t="shared" si="5"/>
        <v>0</v>
      </c>
      <c r="G138" s="17">
        <f t="shared" si="6"/>
        <v>0.03545428085</v>
      </c>
      <c r="H138" s="17">
        <f t="shared" si="7"/>
        <v>35.45428085</v>
      </c>
    </row>
    <row r="139">
      <c r="A139" s="10">
        <v>129.0</v>
      </c>
      <c r="B139" s="16">
        <f t="shared" si="1"/>
        <v>2.251474735</v>
      </c>
      <c r="C139" s="16">
        <f t="shared" si="2"/>
        <v>0.9025852843</v>
      </c>
      <c r="D139" s="16">
        <f t="shared" si="3"/>
        <v>0.6636712342</v>
      </c>
      <c r="E139" s="16">
        <f t="shared" si="4"/>
        <v>1.506770142</v>
      </c>
      <c r="F139" s="17">
        <f t="shared" si="5"/>
        <v>0</v>
      </c>
      <c r="G139" s="17">
        <f t="shared" si="6"/>
        <v>0.03486233198</v>
      </c>
      <c r="H139" s="17">
        <f t="shared" si="7"/>
        <v>34.86233198</v>
      </c>
    </row>
    <row r="140">
      <c r="A140" s="10">
        <v>130.0</v>
      </c>
      <c r="B140" s="16">
        <f t="shared" si="1"/>
        <v>2.268928028</v>
      </c>
      <c r="C140" s="16">
        <f t="shared" si="2"/>
        <v>0.906307787</v>
      </c>
      <c r="D140" s="16">
        <f t="shared" si="3"/>
        <v>0.6746877826</v>
      </c>
      <c r="E140" s="16">
        <f t="shared" si="4"/>
        <v>1.482167049</v>
      </c>
      <c r="F140" s="17">
        <f t="shared" si="5"/>
        <v>0</v>
      </c>
      <c r="G140" s="17">
        <f t="shared" si="6"/>
        <v>0.0342930871</v>
      </c>
      <c r="H140" s="17">
        <f t="shared" si="7"/>
        <v>34.2930871</v>
      </c>
    </row>
    <row r="141">
      <c r="A141" s="10">
        <v>131.0</v>
      </c>
      <c r="B141" s="16">
        <f t="shared" si="1"/>
        <v>2.28638132</v>
      </c>
      <c r="C141" s="16">
        <f t="shared" si="2"/>
        <v>0.9099612709</v>
      </c>
      <c r="D141" s="16">
        <f t="shared" si="3"/>
        <v>0.6856328769</v>
      </c>
      <c r="E141" s="16">
        <f t="shared" si="4"/>
        <v>1.458506489</v>
      </c>
      <c r="F141" s="17">
        <f t="shared" si="5"/>
        <v>0</v>
      </c>
      <c r="G141" s="17">
        <f t="shared" si="6"/>
        <v>0.03374564971</v>
      </c>
      <c r="H141" s="17">
        <f t="shared" si="7"/>
        <v>33.74564971</v>
      </c>
    </row>
    <row r="142">
      <c r="A142" s="10">
        <v>132.0</v>
      </c>
      <c r="B142" s="16">
        <f t="shared" si="1"/>
        <v>2.303834613</v>
      </c>
      <c r="C142" s="16">
        <f t="shared" si="2"/>
        <v>0.9135454576</v>
      </c>
      <c r="D142" s="16">
        <f t="shared" si="3"/>
        <v>0.6964992453</v>
      </c>
      <c r="E142" s="16">
        <f t="shared" si="4"/>
        <v>1.435751735</v>
      </c>
      <c r="F142" s="17">
        <f t="shared" si="5"/>
        <v>0</v>
      </c>
      <c r="G142" s="17">
        <f t="shared" si="6"/>
        <v>0.03321917008</v>
      </c>
      <c r="H142" s="17">
        <f t="shared" si="7"/>
        <v>33.21917008</v>
      </c>
    </row>
    <row r="143">
      <c r="A143" s="10">
        <v>133.0</v>
      </c>
      <c r="B143" s="16">
        <f t="shared" si="1"/>
        <v>2.321287905</v>
      </c>
      <c r="C143" s="16">
        <f t="shared" si="2"/>
        <v>0.9170600744</v>
      </c>
      <c r="D143" s="16">
        <f t="shared" si="3"/>
        <v>0.7072796208</v>
      </c>
      <c r="E143" s="16">
        <f t="shared" si="4"/>
        <v>1.413867968</v>
      </c>
      <c r="F143" s="17">
        <f t="shared" si="5"/>
        <v>0</v>
      </c>
      <c r="G143" s="17">
        <f t="shared" si="6"/>
        <v>0.03271284257</v>
      </c>
      <c r="H143" s="17">
        <f t="shared" si="7"/>
        <v>32.71284257</v>
      </c>
    </row>
    <row r="144">
      <c r="A144" s="10">
        <v>134.0</v>
      </c>
      <c r="B144" s="16">
        <f t="shared" si="1"/>
        <v>2.338741198</v>
      </c>
      <c r="C144" s="16">
        <f t="shared" si="2"/>
        <v>0.9205048535</v>
      </c>
      <c r="D144" s="16">
        <f t="shared" si="3"/>
        <v>0.7179667481</v>
      </c>
      <c r="E144" s="16">
        <f t="shared" si="4"/>
        <v>1.392822164</v>
      </c>
      <c r="F144" s="17">
        <f t="shared" si="5"/>
        <v>0</v>
      </c>
      <c r="G144" s="17">
        <f t="shared" si="6"/>
        <v>0.03222590315</v>
      </c>
      <c r="H144" s="17">
        <f t="shared" si="7"/>
        <v>32.22590315</v>
      </c>
    </row>
    <row r="145">
      <c r="A145" s="10">
        <v>135.0</v>
      </c>
      <c r="B145" s="16">
        <f t="shared" si="1"/>
        <v>2.35619449</v>
      </c>
      <c r="C145" s="16">
        <f t="shared" si="2"/>
        <v>0.9238795325</v>
      </c>
      <c r="D145" s="16">
        <f t="shared" si="3"/>
        <v>0.7285533906</v>
      </c>
      <c r="E145" s="16">
        <f t="shared" si="4"/>
        <v>1.372583002</v>
      </c>
      <c r="F145" s="17">
        <f t="shared" si="5"/>
        <v>0</v>
      </c>
      <c r="G145" s="17">
        <f t="shared" si="6"/>
        <v>0.03175762709</v>
      </c>
      <c r="H145" s="17">
        <f t="shared" si="7"/>
        <v>31.75762709</v>
      </c>
    </row>
    <row r="146">
      <c r="A146" s="10">
        <v>136.0</v>
      </c>
      <c r="B146" s="16">
        <f t="shared" si="1"/>
        <v>2.373647783</v>
      </c>
      <c r="C146" s="16">
        <f t="shared" si="2"/>
        <v>0.9271838546</v>
      </c>
      <c r="D146" s="16">
        <f t="shared" si="3"/>
        <v>0.7390323373</v>
      </c>
      <c r="E146" s="16">
        <f t="shared" si="4"/>
        <v>1.353120763</v>
      </c>
      <c r="F146" s="17">
        <f t="shared" si="5"/>
        <v>0</v>
      </c>
      <c r="G146" s="17">
        <f t="shared" si="6"/>
        <v>0.03130732679</v>
      </c>
      <c r="H146" s="17">
        <f t="shared" si="7"/>
        <v>31.30732679</v>
      </c>
    </row>
    <row r="147">
      <c r="A147" s="10">
        <v>137.0</v>
      </c>
      <c r="B147" s="16">
        <f t="shared" si="1"/>
        <v>2.391101075</v>
      </c>
      <c r="C147" s="16">
        <f t="shared" si="2"/>
        <v>0.930417568</v>
      </c>
      <c r="D147" s="16">
        <f t="shared" si="3"/>
        <v>0.74939641</v>
      </c>
      <c r="E147" s="16">
        <f t="shared" si="4"/>
        <v>1.334407246</v>
      </c>
      <c r="F147" s="17">
        <f t="shared" si="5"/>
        <v>0</v>
      </c>
      <c r="G147" s="17">
        <f t="shared" si="6"/>
        <v>0.03087434979</v>
      </c>
      <c r="H147" s="17">
        <f t="shared" si="7"/>
        <v>30.87434979</v>
      </c>
    </row>
    <row r="148">
      <c r="A148" s="10">
        <v>138.0</v>
      </c>
      <c r="B148" s="16">
        <f t="shared" si="1"/>
        <v>2.408554368</v>
      </c>
      <c r="C148" s="16">
        <f t="shared" si="2"/>
        <v>0.9335804265</v>
      </c>
      <c r="D148" s="16">
        <f t="shared" si="3"/>
        <v>0.7596384706</v>
      </c>
      <c r="E148" s="16">
        <f t="shared" si="4"/>
        <v>1.316415688</v>
      </c>
      <c r="F148" s="17">
        <f t="shared" si="5"/>
        <v>0</v>
      </c>
      <c r="G148" s="17">
        <f t="shared" si="6"/>
        <v>0.03045807682</v>
      </c>
      <c r="H148" s="17">
        <f t="shared" si="7"/>
        <v>30.45807682</v>
      </c>
    </row>
    <row r="149">
      <c r="A149" s="10">
        <v>139.0</v>
      </c>
      <c r="B149" s="16">
        <f t="shared" si="1"/>
        <v>2.42600766</v>
      </c>
      <c r="C149" s="16">
        <f t="shared" si="2"/>
        <v>0.9366721892</v>
      </c>
      <c r="D149" s="16">
        <f t="shared" si="3"/>
        <v>0.7697514277</v>
      </c>
      <c r="E149" s="16">
        <f t="shared" si="4"/>
        <v>1.299120682</v>
      </c>
      <c r="F149" s="17">
        <f t="shared" si="5"/>
        <v>0</v>
      </c>
      <c r="G149" s="17">
        <f t="shared" si="6"/>
        <v>0.03005792007</v>
      </c>
      <c r="H149" s="17">
        <f t="shared" si="7"/>
        <v>30.05792007</v>
      </c>
    </row>
    <row r="150">
      <c r="A150" s="10">
        <v>140.0</v>
      </c>
      <c r="B150" s="16">
        <f t="shared" si="1"/>
        <v>2.443460953</v>
      </c>
      <c r="C150" s="16">
        <f t="shared" si="2"/>
        <v>0.9396926208</v>
      </c>
      <c r="D150" s="16">
        <f t="shared" si="3"/>
        <v>0.7797282438</v>
      </c>
      <c r="E150" s="16">
        <f t="shared" si="4"/>
        <v>1.282498111</v>
      </c>
      <c r="F150" s="17">
        <f t="shared" si="5"/>
        <v>0</v>
      </c>
      <c r="G150" s="17">
        <f t="shared" si="6"/>
        <v>0.02967332154</v>
      </c>
      <c r="H150" s="17">
        <f t="shared" si="7"/>
        <v>29.67332154</v>
      </c>
    </row>
    <row r="151">
      <c r="A151" s="10">
        <v>141.0</v>
      </c>
      <c r="B151" s="16">
        <f t="shared" si="1"/>
        <v>2.460914245</v>
      </c>
      <c r="C151" s="16">
        <f t="shared" si="2"/>
        <v>0.9426414911</v>
      </c>
      <c r="D151" s="16">
        <f t="shared" si="3"/>
        <v>0.7895619421</v>
      </c>
      <c r="E151" s="16">
        <f t="shared" si="4"/>
        <v>1.266525078</v>
      </c>
      <c r="F151" s="17">
        <f t="shared" si="5"/>
        <v>0</v>
      </c>
      <c r="G151" s="17">
        <f t="shared" si="6"/>
        <v>0.02930375143</v>
      </c>
      <c r="H151" s="17">
        <f t="shared" si="7"/>
        <v>29.30375143</v>
      </c>
    </row>
    <row r="152">
      <c r="A152" s="10">
        <v>142.0</v>
      </c>
      <c r="B152" s="16">
        <f t="shared" si="1"/>
        <v>2.478367538</v>
      </c>
      <c r="C152" s="16">
        <f t="shared" si="2"/>
        <v>0.9455185756</v>
      </c>
      <c r="D152" s="16">
        <f t="shared" si="3"/>
        <v>0.7992456138</v>
      </c>
      <c r="E152" s="16">
        <f t="shared" si="4"/>
        <v>1.251179841</v>
      </c>
      <c r="F152" s="17">
        <f t="shared" si="5"/>
        <v>0</v>
      </c>
      <c r="G152" s="17">
        <f t="shared" si="6"/>
        <v>0.02894870675</v>
      </c>
      <c r="H152" s="17">
        <f t="shared" si="7"/>
        <v>28.94870675</v>
      </c>
    </row>
    <row r="153">
      <c r="A153" s="10">
        <v>143.0</v>
      </c>
      <c r="B153" s="16">
        <f t="shared" si="1"/>
        <v>2.49582083</v>
      </c>
      <c r="C153" s="16">
        <f t="shared" si="2"/>
        <v>0.9483236552</v>
      </c>
      <c r="D153" s="16">
        <f t="shared" si="3"/>
        <v>0.8087724245</v>
      </c>
      <c r="E153" s="16">
        <f t="shared" si="4"/>
        <v>1.23644176</v>
      </c>
      <c r="F153" s="17">
        <f t="shared" si="5"/>
        <v>0</v>
      </c>
      <c r="G153" s="17">
        <f t="shared" si="6"/>
        <v>0.0286077099</v>
      </c>
      <c r="H153" s="17">
        <f t="shared" si="7"/>
        <v>28.6077099</v>
      </c>
    </row>
    <row r="154">
      <c r="A154" s="10">
        <v>144.0</v>
      </c>
      <c r="B154" s="16">
        <f t="shared" si="1"/>
        <v>2.513274123</v>
      </c>
      <c r="C154" s="16">
        <f t="shared" si="2"/>
        <v>0.9510565163</v>
      </c>
      <c r="D154" s="16">
        <f t="shared" si="3"/>
        <v>0.8181356215</v>
      </c>
      <c r="E154" s="16">
        <f t="shared" si="4"/>
        <v>1.222291236</v>
      </c>
      <c r="F154" s="17">
        <f t="shared" si="5"/>
        <v>0</v>
      </c>
      <c r="G154" s="17">
        <f t="shared" si="6"/>
        <v>0.02828030743</v>
      </c>
      <c r="H154" s="17">
        <f t="shared" si="7"/>
        <v>28.28030743</v>
      </c>
    </row>
    <row r="155">
      <c r="A155" s="10">
        <v>145.0</v>
      </c>
      <c r="B155" s="16">
        <f t="shared" si="1"/>
        <v>2.530727415</v>
      </c>
      <c r="C155" s="16">
        <f t="shared" si="2"/>
        <v>0.9537169507</v>
      </c>
      <c r="D155" s="16">
        <f t="shared" si="3"/>
        <v>0.8273285401</v>
      </c>
      <c r="E155" s="16">
        <f t="shared" si="4"/>
        <v>1.208709662</v>
      </c>
      <c r="F155" s="17">
        <f t="shared" si="5"/>
        <v>0</v>
      </c>
      <c r="G155" s="17">
        <f t="shared" si="6"/>
        <v>0.02796606882</v>
      </c>
      <c r="H155" s="17">
        <f t="shared" si="7"/>
        <v>27.96606882</v>
      </c>
    </row>
    <row r="156">
      <c r="A156" s="10">
        <v>146.0</v>
      </c>
      <c r="B156" s="16">
        <f t="shared" si="1"/>
        <v>2.548180708</v>
      </c>
      <c r="C156" s="16">
        <f t="shared" si="2"/>
        <v>0.956304756</v>
      </c>
      <c r="D156" s="16">
        <f t="shared" si="3"/>
        <v>0.8363446105</v>
      </c>
      <c r="E156" s="16">
        <f t="shared" si="4"/>
        <v>1.195679374</v>
      </c>
      <c r="F156" s="17">
        <f t="shared" si="5"/>
        <v>0</v>
      </c>
      <c r="G156" s="17">
        <f t="shared" si="6"/>
        <v>0.02766458539</v>
      </c>
      <c r="H156" s="17">
        <f t="shared" si="7"/>
        <v>27.66458539</v>
      </c>
    </row>
    <row r="157">
      <c r="A157" s="10">
        <v>147.0</v>
      </c>
      <c r="B157" s="16">
        <f t="shared" si="1"/>
        <v>2.565634</v>
      </c>
      <c r="C157" s="16">
        <f t="shared" si="2"/>
        <v>0.9588197349</v>
      </c>
      <c r="D157" s="16">
        <f t="shared" si="3"/>
        <v>0.8451773644</v>
      </c>
      <c r="E157" s="16">
        <f t="shared" si="4"/>
        <v>1.183183604</v>
      </c>
      <c r="F157" s="17">
        <f t="shared" si="5"/>
        <v>0</v>
      </c>
      <c r="G157" s="17">
        <f t="shared" si="6"/>
        <v>0.02737546918</v>
      </c>
      <c r="H157" s="17">
        <f t="shared" si="7"/>
        <v>27.37546918</v>
      </c>
    </row>
    <row r="158">
      <c r="A158" s="10">
        <v>148.0</v>
      </c>
      <c r="B158" s="16">
        <f t="shared" si="1"/>
        <v>2.583087293</v>
      </c>
      <c r="C158" s="16">
        <f t="shared" si="2"/>
        <v>0.9612616959</v>
      </c>
      <c r="D158" s="16">
        <f t="shared" si="3"/>
        <v>0.8538204414</v>
      </c>
      <c r="E158" s="16">
        <f t="shared" si="4"/>
        <v>1.17120644</v>
      </c>
      <c r="F158" s="17">
        <f t="shared" si="5"/>
        <v>0</v>
      </c>
      <c r="G158" s="17">
        <f t="shared" si="6"/>
        <v>0.02709835203</v>
      </c>
      <c r="H158" s="17">
        <f t="shared" si="7"/>
        <v>27.09835203</v>
      </c>
    </row>
    <row r="159">
      <c r="A159" s="10">
        <v>149.0</v>
      </c>
      <c r="B159" s="16">
        <f t="shared" si="1"/>
        <v>2.600540585</v>
      </c>
      <c r="C159" s="16">
        <f t="shared" si="2"/>
        <v>0.9636304532</v>
      </c>
      <c r="D159" s="16">
        <f t="shared" si="3"/>
        <v>0.8622675957</v>
      </c>
      <c r="E159" s="16">
        <f t="shared" si="4"/>
        <v>1.159732785</v>
      </c>
      <c r="F159" s="17">
        <f t="shared" si="5"/>
        <v>0</v>
      </c>
      <c r="G159" s="17">
        <f t="shared" si="6"/>
        <v>0.0268328846</v>
      </c>
      <c r="H159" s="17">
        <f t="shared" si="7"/>
        <v>26.8328846</v>
      </c>
    </row>
    <row r="160">
      <c r="A160" s="10">
        <v>150.0</v>
      </c>
      <c r="B160" s="16">
        <f t="shared" si="1"/>
        <v>2.617993878</v>
      </c>
      <c r="C160" s="16">
        <f t="shared" si="2"/>
        <v>0.9659258263</v>
      </c>
      <c r="D160" s="16">
        <f t="shared" si="3"/>
        <v>0.8705127019</v>
      </c>
      <c r="E160" s="16">
        <f t="shared" si="4"/>
        <v>1.148748316</v>
      </c>
      <c r="F160" s="17">
        <f t="shared" si="5"/>
        <v>0</v>
      </c>
      <c r="G160" s="17">
        <f t="shared" si="6"/>
        <v>0.02657873554</v>
      </c>
      <c r="H160" s="17">
        <f t="shared" si="7"/>
        <v>26.57873554</v>
      </c>
    </row>
    <row r="161">
      <c r="A161" s="10">
        <v>151.0</v>
      </c>
      <c r="B161" s="16">
        <f t="shared" si="1"/>
        <v>2.635447171</v>
      </c>
      <c r="C161" s="16">
        <f t="shared" si="2"/>
        <v>0.9681476404</v>
      </c>
      <c r="D161" s="16">
        <f t="shared" si="3"/>
        <v>0.8785497616</v>
      </c>
      <c r="E161" s="16">
        <f t="shared" si="4"/>
        <v>1.138239453</v>
      </c>
      <c r="F161" s="17">
        <f t="shared" si="5"/>
        <v>0</v>
      </c>
      <c r="G161" s="17">
        <f t="shared" si="6"/>
        <v>0.02633559066</v>
      </c>
      <c r="H161" s="17">
        <f t="shared" si="7"/>
        <v>26.33559066</v>
      </c>
    </row>
    <row r="162">
      <c r="A162" s="10">
        <v>152.0</v>
      </c>
      <c r="B162" s="16">
        <f t="shared" si="1"/>
        <v>2.652900463</v>
      </c>
      <c r="C162" s="16">
        <f t="shared" si="2"/>
        <v>0.9702957263</v>
      </c>
      <c r="D162" s="16">
        <f t="shared" si="3"/>
        <v>0.8863729094</v>
      </c>
      <c r="E162" s="16">
        <f t="shared" si="4"/>
        <v>1.128193325</v>
      </c>
      <c r="F162" s="17">
        <f t="shared" si="5"/>
        <v>0</v>
      </c>
      <c r="G162" s="17">
        <f t="shared" si="6"/>
        <v>0.02610315212</v>
      </c>
      <c r="H162" s="17">
        <f t="shared" si="7"/>
        <v>26.10315212</v>
      </c>
    </row>
    <row r="163">
      <c r="A163" s="10">
        <v>153.0</v>
      </c>
      <c r="B163" s="16">
        <f t="shared" si="1"/>
        <v>2.670353756</v>
      </c>
      <c r="C163" s="16">
        <f t="shared" si="2"/>
        <v>0.9723699204</v>
      </c>
      <c r="D163" s="16">
        <f t="shared" si="3"/>
        <v>0.8939764186</v>
      </c>
      <c r="E163" s="16">
        <f t="shared" si="4"/>
        <v>1.118597738</v>
      </c>
      <c r="F163" s="17">
        <f t="shared" si="5"/>
        <v>0</v>
      </c>
      <c r="G163" s="17">
        <f t="shared" si="6"/>
        <v>0.02588113781</v>
      </c>
      <c r="H163" s="17">
        <f t="shared" si="7"/>
        <v>25.88113781</v>
      </c>
    </row>
    <row r="164">
      <c r="A164" s="10">
        <v>154.0</v>
      </c>
      <c r="B164" s="16">
        <f t="shared" si="1"/>
        <v>2.687807048</v>
      </c>
      <c r="C164" s="16">
        <f t="shared" si="2"/>
        <v>0.9743700648</v>
      </c>
      <c r="D164" s="16">
        <f t="shared" si="3"/>
        <v>0.9013547076</v>
      </c>
      <c r="E164" s="16">
        <f t="shared" si="4"/>
        <v>1.109441146</v>
      </c>
      <c r="F164" s="17">
        <f t="shared" si="5"/>
        <v>0</v>
      </c>
      <c r="G164" s="17">
        <f t="shared" si="6"/>
        <v>0.02566928058</v>
      </c>
      <c r="H164" s="17">
        <f t="shared" si="7"/>
        <v>25.66928058</v>
      </c>
    </row>
    <row r="165">
      <c r="A165" s="10">
        <v>155.0</v>
      </c>
      <c r="B165" s="16">
        <f t="shared" si="1"/>
        <v>2.705260341</v>
      </c>
      <c r="C165" s="16">
        <f t="shared" si="2"/>
        <v>0.9762960071</v>
      </c>
      <c r="D165" s="16">
        <f t="shared" si="3"/>
        <v>0.9085023447</v>
      </c>
      <c r="E165" s="16">
        <f t="shared" si="4"/>
        <v>1.100712624</v>
      </c>
      <c r="F165" s="17">
        <f t="shared" si="5"/>
        <v>0</v>
      </c>
      <c r="G165" s="17">
        <f t="shared" si="6"/>
        <v>0.02546732766</v>
      </c>
      <c r="H165" s="17">
        <f t="shared" si="7"/>
        <v>25.46732766</v>
      </c>
    </row>
    <row r="166">
      <c r="A166" s="10">
        <v>156.0</v>
      </c>
      <c r="B166" s="16">
        <f t="shared" si="1"/>
        <v>2.722713633</v>
      </c>
      <c r="C166" s="16">
        <f t="shared" si="2"/>
        <v>0.9781476007</v>
      </c>
      <c r="D166" s="16">
        <f t="shared" si="3"/>
        <v>0.9154140546</v>
      </c>
      <c r="E166" s="16">
        <f t="shared" si="4"/>
        <v>1.092401843</v>
      </c>
      <c r="F166" s="17">
        <f t="shared" si="5"/>
        <v>0</v>
      </c>
      <c r="G166" s="17">
        <f t="shared" si="6"/>
        <v>0.02527504005</v>
      </c>
      <c r="H166" s="17">
        <f t="shared" si="7"/>
        <v>25.27504005</v>
      </c>
    </row>
    <row r="167">
      <c r="A167" s="10">
        <v>157.0</v>
      </c>
      <c r="B167" s="16">
        <f t="shared" si="1"/>
        <v>2.740166926</v>
      </c>
      <c r="C167" s="16">
        <f t="shared" si="2"/>
        <v>0.9799247046</v>
      </c>
      <c r="D167" s="16">
        <f t="shared" si="3"/>
        <v>0.922084723</v>
      </c>
      <c r="E167" s="16">
        <f t="shared" si="4"/>
        <v>1.084499043</v>
      </c>
      <c r="F167" s="17">
        <f t="shared" si="5"/>
        <v>0</v>
      </c>
      <c r="G167" s="17">
        <f t="shared" si="6"/>
        <v>0.02509219198</v>
      </c>
      <c r="H167" s="17">
        <f t="shared" si="7"/>
        <v>25.09219198</v>
      </c>
    </row>
    <row r="168">
      <c r="A168" s="10">
        <v>158.0</v>
      </c>
      <c r="B168" s="16">
        <f t="shared" si="1"/>
        <v>2.757620218</v>
      </c>
      <c r="C168" s="16">
        <f t="shared" si="2"/>
        <v>0.9816271834</v>
      </c>
      <c r="D168" s="16">
        <f t="shared" si="3"/>
        <v>0.9285094023</v>
      </c>
      <c r="E168" s="16">
        <f t="shared" si="4"/>
        <v>1.076995017</v>
      </c>
      <c r="F168" s="17">
        <f t="shared" si="5"/>
        <v>0</v>
      </c>
      <c r="G168" s="17">
        <f t="shared" si="6"/>
        <v>0.02491857038</v>
      </c>
      <c r="H168" s="17">
        <f t="shared" si="7"/>
        <v>24.91857038</v>
      </c>
    </row>
    <row r="169">
      <c r="A169" s="10">
        <v>159.0</v>
      </c>
      <c r="B169" s="16">
        <f t="shared" si="1"/>
        <v>2.775073511</v>
      </c>
      <c r="C169" s="16">
        <f t="shared" si="2"/>
        <v>0.9832549076</v>
      </c>
      <c r="D169" s="16">
        <f t="shared" si="3"/>
        <v>0.9346833164</v>
      </c>
      <c r="E169" s="16">
        <f t="shared" si="4"/>
        <v>1.069881084</v>
      </c>
      <c r="F169" s="17">
        <f t="shared" si="5"/>
        <v>0</v>
      </c>
      <c r="G169" s="17">
        <f t="shared" si="6"/>
        <v>0.02475397441</v>
      </c>
      <c r="H169" s="17">
        <f t="shared" si="7"/>
        <v>24.75397441</v>
      </c>
    </row>
    <row r="170">
      <c r="A170" s="10">
        <v>160.0</v>
      </c>
      <c r="B170" s="16">
        <f t="shared" si="1"/>
        <v>2.792526803</v>
      </c>
      <c r="C170" s="16">
        <f t="shared" si="2"/>
        <v>0.984807753</v>
      </c>
      <c r="D170" s="16">
        <f t="shared" si="3"/>
        <v>0.9406018658</v>
      </c>
      <c r="E170" s="16">
        <f t="shared" si="4"/>
        <v>1.063149071</v>
      </c>
      <c r="F170" s="17">
        <f t="shared" si="5"/>
        <v>0</v>
      </c>
      <c r="G170" s="17">
        <f t="shared" si="6"/>
        <v>0.02459821497</v>
      </c>
      <c r="H170" s="17">
        <f t="shared" si="7"/>
        <v>24.59821497</v>
      </c>
    </row>
    <row r="171">
      <c r="A171" s="10">
        <v>161.0</v>
      </c>
      <c r="B171" s="16">
        <f t="shared" si="1"/>
        <v>2.809980096</v>
      </c>
      <c r="C171" s="16">
        <f t="shared" si="2"/>
        <v>0.9862856015</v>
      </c>
      <c r="D171" s="16">
        <f t="shared" si="3"/>
        <v>0.946260632</v>
      </c>
      <c r="E171" s="16">
        <f t="shared" si="4"/>
        <v>1.056791296</v>
      </c>
      <c r="F171" s="17">
        <f t="shared" si="5"/>
        <v>0</v>
      </c>
      <c r="G171" s="17">
        <f t="shared" si="6"/>
        <v>0.02445111432</v>
      </c>
      <c r="H171" s="17">
        <f t="shared" si="7"/>
        <v>24.45111432</v>
      </c>
    </row>
    <row r="172">
      <c r="A172" s="10">
        <v>162.0</v>
      </c>
      <c r="B172" s="16">
        <f t="shared" si="1"/>
        <v>2.827433388</v>
      </c>
      <c r="C172" s="16">
        <f t="shared" si="2"/>
        <v>0.9876883406</v>
      </c>
      <c r="D172" s="16">
        <f t="shared" si="3"/>
        <v>0.9516553824</v>
      </c>
      <c r="E172" s="16">
        <f t="shared" si="4"/>
        <v>1.050800551</v>
      </c>
      <c r="F172" s="17">
        <f t="shared" si="5"/>
        <v>0</v>
      </c>
      <c r="G172" s="17">
        <f t="shared" si="6"/>
        <v>0.02431250568</v>
      </c>
      <c r="H172" s="17">
        <f t="shared" si="7"/>
        <v>24.31250568</v>
      </c>
    </row>
    <row r="173">
      <c r="A173" s="10">
        <v>163.0</v>
      </c>
      <c r="B173" s="16">
        <f t="shared" si="1"/>
        <v>2.844886681</v>
      </c>
      <c r="C173" s="16">
        <f t="shared" si="2"/>
        <v>0.9890158634</v>
      </c>
      <c r="D173" s="16">
        <f t="shared" si="3"/>
        <v>0.9567820746</v>
      </c>
      <c r="E173" s="16">
        <f t="shared" si="4"/>
        <v>1.045170083</v>
      </c>
      <c r="F173" s="17">
        <f t="shared" si="5"/>
        <v>0</v>
      </c>
      <c r="G173" s="17">
        <f t="shared" si="6"/>
        <v>0.02418223283</v>
      </c>
      <c r="H173" s="17">
        <f t="shared" si="7"/>
        <v>24.18223283</v>
      </c>
    </row>
    <row r="174">
      <c r="A174" s="10">
        <v>164.0</v>
      </c>
      <c r="B174" s="16">
        <f t="shared" si="1"/>
        <v>2.862339973</v>
      </c>
      <c r="C174" s="16">
        <f t="shared" si="2"/>
        <v>0.9902680687</v>
      </c>
      <c r="D174" s="16">
        <f t="shared" si="3"/>
        <v>0.96163686</v>
      </c>
      <c r="E174" s="16">
        <f t="shared" si="4"/>
        <v>1.039893583</v>
      </c>
      <c r="F174" s="17">
        <f t="shared" si="5"/>
        <v>0</v>
      </c>
      <c r="G174" s="17">
        <f t="shared" si="6"/>
        <v>0.02406014979</v>
      </c>
      <c r="H174" s="17">
        <f t="shared" si="7"/>
        <v>24.06014979</v>
      </c>
    </row>
    <row r="175">
      <c r="A175" s="10">
        <v>165.0</v>
      </c>
      <c r="B175" s="16">
        <f t="shared" si="1"/>
        <v>2.879793266</v>
      </c>
      <c r="C175" s="16">
        <f t="shared" si="2"/>
        <v>0.9914448614</v>
      </c>
      <c r="D175" s="16">
        <f t="shared" si="3"/>
        <v>0.9662160886</v>
      </c>
      <c r="E175" s="16">
        <f t="shared" si="4"/>
        <v>1.034965172</v>
      </c>
      <c r="F175" s="17">
        <f t="shared" si="5"/>
        <v>0</v>
      </c>
      <c r="G175" s="17">
        <f t="shared" si="6"/>
        <v>0.02394612051</v>
      </c>
      <c r="H175" s="17">
        <f t="shared" si="7"/>
        <v>23.94612051</v>
      </c>
    </row>
    <row r="176">
      <c r="A176" s="10">
        <v>166.0</v>
      </c>
      <c r="B176" s="16">
        <f t="shared" si="1"/>
        <v>2.897246558</v>
      </c>
      <c r="C176" s="16">
        <f t="shared" si="2"/>
        <v>0.9925461516</v>
      </c>
      <c r="D176" s="16">
        <f t="shared" si="3"/>
        <v>0.9705163122</v>
      </c>
      <c r="E176" s="16">
        <f t="shared" si="4"/>
        <v>1.030379384</v>
      </c>
      <c r="F176" s="17">
        <f t="shared" si="5"/>
        <v>0</v>
      </c>
      <c r="G176" s="17">
        <f t="shared" si="6"/>
        <v>0.02384001856</v>
      </c>
      <c r="H176" s="17">
        <f t="shared" si="7"/>
        <v>23.84001856</v>
      </c>
    </row>
    <row r="177">
      <c r="A177" s="10">
        <v>167.0</v>
      </c>
      <c r="B177" s="16">
        <f t="shared" si="1"/>
        <v>2.914699851</v>
      </c>
      <c r="C177" s="16">
        <f t="shared" si="2"/>
        <v>0.9935718557</v>
      </c>
      <c r="D177" s="16">
        <f t="shared" si="3"/>
        <v>0.9745342882</v>
      </c>
      <c r="E177" s="16">
        <f t="shared" si="4"/>
        <v>1.02613116</v>
      </c>
      <c r="F177" s="17">
        <f t="shared" si="5"/>
        <v>0</v>
      </c>
      <c r="G177" s="17">
        <f t="shared" si="6"/>
        <v>0.02374172687</v>
      </c>
      <c r="H177" s="17">
        <f t="shared" si="7"/>
        <v>23.74172687</v>
      </c>
    </row>
    <row r="178">
      <c r="A178" s="10">
        <v>168.0</v>
      </c>
      <c r="B178" s="16">
        <f t="shared" si="1"/>
        <v>2.932153143</v>
      </c>
      <c r="C178" s="16">
        <f t="shared" si="2"/>
        <v>0.9945218954</v>
      </c>
      <c r="D178" s="16">
        <f t="shared" si="3"/>
        <v>0.9782669826</v>
      </c>
      <c r="E178" s="16">
        <f t="shared" si="4"/>
        <v>1.022215835</v>
      </c>
      <c r="F178" s="17">
        <f t="shared" si="5"/>
        <v>0</v>
      </c>
      <c r="G178" s="17">
        <f t="shared" si="6"/>
        <v>0.02365113748</v>
      </c>
      <c r="H178" s="17">
        <f t="shared" si="7"/>
        <v>23.65113748</v>
      </c>
    </row>
    <row r="179">
      <c r="A179" s="10">
        <v>169.0</v>
      </c>
      <c r="B179" s="16">
        <f t="shared" si="1"/>
        <v>2.949606436</v>
      </c>
      <c r="C179" s="16">
        <f t="shared" si="2"/>
        <v>0.9953961984</v>
      </c>
      <c r="D179" s="16">
        <f t="shared" si="3"/>
        <v>0.9817115735</v>
      </c>
      <c r="E179" s="16">
        <f t="shared" si="4"/>
        <v>1.018629124</v>
      </c>
      <c r="F179" s="17">
        <f t="shared" si="5"/>
        <v>0</v>
      </c>
      <c r="G179" s="17">
        <f t="shared" si="6"/>
        <v>0.02356815129</v>
      </c>
      <c r="H179" s="17">
        <f t="shared" si="7"/>
        <v>23.56815129</v>
      </c>
    </row>
    <row r="180">
      <c r="A180" s="10">
        <v>170.0</v>
      </c>
      <c r="B180" s="16">
        <f t="shared" si="1"/>
        <v>2.967059728</v>
      </c>
      <c r="C180" s="16">
        <f t="shared" si="2"/>
        <v>0.9961946981</v>
      </c>
      <c r="D180" s="16">
        <f t="shared" si="3"/>
        <v>0.9848654541</v>
      </c>
      <c r="E180" s="16">
        <f t="shared" si="4"/>
        <v>1.01536712</v>
      </c>
      <c r="F180" s="17">
        <f t="shared" si="5"/>
        <v>0</v>
      </c>
      <c r="G180" s="17">
        <f t="shared" si="6"/>
        <v>0.0234926779</v>
      </c>
      <c r="H180" s="17">
        <f t="shared" si="7"/>
        <v>23.4926779</v>
      </c>
    </row>
    <row r="181">
      <c r="A181" s="10">
        <v>171.0</v>
      </c>
      <c r="B181" s="16">
        <f t="shared" si="1"/>
        <v>2.984513021</v>
      </c>
      <c r="C181" s="16">
        <f t="shared" si="2"/>
        <v>0.9969173337</v>
      </c>
      <c r="D181" s="16">
        <f t="shared" si="3"/>
        <v>0.9877262348</v>
      </c>
      <c r="E181" s="16">
        <f t="shared" si="4"/>
        <v>1.012426282</v>
      </c>
      <c r="F181" s="17">
        <f t="shared" si="5"/>
        <v>0</v>
      </c>
      <c r="G181" s="17">
        <f t="shared" si="6"/>
        <v>0.02342463537</v>
      </c>
      <c r="H181" s="17">
        <f t="shared" si="7"/>
        <v>23.42463537</v>
      </c>
    </row>
    <row r="182">
      <c r="A182" s="10">
        <v>172.0</v>
      </c>
      <c r="B182" s="16">
        <f t="shared" si="1"/>
        <v>3.001966313</v>
      </c>
      <c r="C182" s="16">
        <f t="shared" si="2"/>
        <v>0.9975640503</v>
      </c>
      <c r="D182" s="16">
        <f t="shared" si="3"/>
        <v>0.9902917464</v>
      </c>
      <c r="E182" s="16">
        <f t="shared" si="4"/>
        <v>1.009803428</v>
      </c>
      <c r="F182" s="17">
        <f t="shared" si="5"/>
        <v>0</v>
      </c>
      <c r="G182" s="17">
        <f t="shared" si="6"/>
        <v>0.02336395005</v>
      </c>
      <c r="H182" s="17">
        <f t="shared" si="7"/>
        <v>23.36395005</v>
      </c>
    </row>
    <row r="183">
      <c r="A183" s="10">
        <v>173.0</v>
      </c>
      <c r="B183" s="16">
        <f t="shared" si="1"/>
        <v>3.019419606</v>
      </c>
      <c r="C183" s="16">
        <f t="shared" si="2"/>
        <v>0.9981347984</v>
      </c>
      <c r="D183" s="16">
        <f t="shared" si="3"/>
        <v>0.9925600416</v>
      </c>
      <c r="E183" s="16">
        <f t="shared" si="4"/>
        <v>1.007495726</v>
      </c>
      <c r="F183" s="17">
        <f t="shared" si="5"/>
        <v>0</v>
      </c>
      <c r="G183" s="17">
        <f t="shared" si="6"/>
        <v>0.02331055646</v>
      </c>
      <c r="H183" s="17">
        <f t="shared" si="7"/>
        <v>23.31055646</v>
      </c>
    </row>
    <row r="184">
      <c r="A184" s="10">
        <v>174.0</v>
      </c>
      <c r="B184" s="16">
        <f t="shared" si="1"/>
        <v>3.036872898</v>
      </c>
      <c r="C184" s="16">
        <f t="shared" si="2"/>
        <v>0.9986295348</v>
      </c>
      <c r="D184" s="16">
        <f t="shared" si="3"/>
        <v>0.9945293978</v>
      </c>
      <c r="E184" s="16">
        <f t="shared" si="4"/>
        <v>1.005500694</v>
      </c>
      <c r="F184" s="17">
        <f t="shared" si="5"/>
        <v>0</v>
      </c>
      <c r="G184" s="17">
        <f t="shared" si="6"/>
        <v>0.02326439715</v>
      </c>
      <c r="H184" s="17">
        <f t="shared" si="7"/>
        <v>23.26439715</v>
      </c>
    </row>
    <row r="185">
      <c r="A185" s="10">
        <v>175.0</v>
      </c>
      <c r="B185" s="16">
        <f t="shared" si="1"/>
        <v>3.054326191</v>
      </c>
      <c r="C185" s="16">
        <f t="shared" si="2"/>
        <v>0.9990482216</v>
      </c>
      <c r="D185" s="16">
        <f t="shared" si="3"/>
        <v>0.9961983182</v>
      </c>
      <c r="E185" s="16">
        <f t="shared" si="4"/>
        <v>1.00381619</v>
      </c>
      <c r="F185" s="17">
        <f t="shared" si="5"/>
        <v>0</v>
      </c>
      <c r="G185" s="17">
        <f t="shared" si="6"/>
        <v>0.02322542256</v>
      </c>
      <c r="H185" s="17">
        <f t="shared" si="7"/>
        <v>23.22542256</v>
      </c>
    </row>
    <row r="186">
      <c r="A186" s="10">
        <v>176.0</v>
      </c>
      <c r="B186" s="16">
        <f t="shared" si="1"/>
        <v>3.071779484</v>
      </c>
      <c r="C186" s="16">
        <f t="shared" si="2"/>
        <v>0.999390827</v>
      </c>
      <c r="D186" s="16">
        <f t="shared" si="3"/>
        <v>0.9975655337</v>
      </c>
      <c r="E186" s="16">
        <f t="shared" si="4"/>
        <v>1.002440407</v>
      </c>
      <c r="F186" s="17">
        <f t="shared" si="5"/>
        <v>0</v>
      </c>
      <c r="G186" s="17">
        <f t="shared" si="6"/>
        <v>0.02319359091</v>
      </c>
      <c r="H186" s="17">
        <f t="shared" si="7"/>
        <v>23.19359091</v>
      </c>
    </row>
    <row r="187">
      <c r="A187" s="10">
        <v>177.0</v>
      </c>
      <c r="B187" s="16">
        <f t="shared" si="1"/>
        <v>3.089232776</v>
      </c>
      <c r="C187" s="16">
        <f t="shared" si="2"/>
        <v>0.999657325</v>
      </c>
      <c r="D187" s="16">
        <f t="shared" si="3"/>
        <v>0.9986300043</v>
      </c>
      <c r="E187" s="16">
        <f t="shared" si="4"/>
        <v>1.001371875</v>
      </c>
      <c r="F187" s="17">
        <f t="shared" si="5"/>
        <v>0</v>
      </c>
      <c r="G187" s="17">
        <f t="shared" si="6"/>
        <v>0.02316886814</v>
      </c>
      <c r="H187" s="17">
        <f t="shared" si="7"/>
        <v>23.16886814</v>
      </c>
    </row>
    <row r="188">
      <c r="A188" s="10">
        <v>178.0</v>
      </c>
      <c r="B188" s="16">
        <f t="shared" si="1"/>
        <v>3.106686069</v>
      </c>
      <c r="C188" s="16">
        <f t="shared" si="2"/>
        <v>0.9998476952</v>
      </c>
      <c r="D188" s="16">
        <f t="shared" si="3"/>
        <v>0.9993909198</v>
      </c>
      <c r="E188" s="16">
        <f t="shared" si="4"/>
        <v>1.000609451</v>
      </c>
      <c r="F188" s="17">
        <f t="shared" si="5"/>
        <v>0</v>
      </c>
      <c r="G188" s="17">
        <f t="shared" si="6"/>
        <v>0.02315122785</v>
      </c>
      <c r="H188" s="17">
        <f t="shared" si="7"/>
        <v>23.15122785</v>
      </c>
    </row>
    <row r="189">
      <c r="A189" s="10">
        <v>179.0</v>
      </c>
      <c r="B189" s="16">
        <f t="shared" si="1"/>
        <v>3.124139361</v>
      </c>
      <c r="C189" s="16">
        <f t="shared" si="2"/>
        <v>0.9999619231</v>
      </c>
      <c r="D189" s="16">
        <f t="shared" si="3"/>
        <v>0.999847701</v>
      </c>
      <c r="E189" s="16">
        <f t="shared" si="4"/>
        <v>1.000152322</v>
      </c>
      <c r="F189" s="17">
        <f t="shared" si="5"/>
        <v>0</v>
      </c>
      <c r="G189" s="17">
        <f t="shared" si="6"/>
        <v>0.02314065119</v>
      </c>
      <c r="H189" s="17">
        <f t="shared" si="7"/>
        <v>23.14065119</v>
      </c>
    </row>
    <row r="190">
      <c r="A190" s="10">
        <v>180.0</v>
      </c>
      <c r="B190" s="16">
        <f t="shared" si="1"/>
        <v>3.141592654</v>
      </c>
      <c r="C190" s="16">
        <f t="shared" si="2"/>
        <v>1</v>
      </c>
      <c r="D190" s="16">
        <f t="shared" si="3"/>
        <v>1</v>
      </c>
      <c r="E190" s="16">
        <f t="shared" si="4"/>
        <v>1</v>
      </c>
      <c r="F190" s="17">
        <f t="shared" si="5"/>
        <v>0</v>
      </c>
      <c r="G190" s="17">
        <f t="shared" si="6"/>
        <v>0.02313712689</v>
      </c>
      <c r="H190" s="17">
        <f t="shared" si="7"/>
        <v>23.13712689</v>
      </c>
    </row>
    <row r="191">
      <c r="F191" s="16"/>
      <c r="G191" s="16"/>
      <c r="H191" s="16"/>
    </row>
    <row r="192">
      <c r="F192" s="16"/>
      <c r="G192" s="16"/>
      <c r="H192" s="16"/>
    </row>
    <row r="193">
      <c r="F193" s="16"/>
      <c r="G193" s="16"/>
      <c r="H193" s="16"/>
    </row>
    <row r="194">
      <c r="F194" s="16"/>
      <c r="G194" s="16"/>
      <c r="H194" s="16"/>
    </row>
    <row r="195">
      <c r="F195" s="16"/>
      <c r="G195" s="16"/>
      <c r="H195" s="16"/>
    </row>
    <row r="196">
      <c r="F196" s="16"/>
      <c r="G196" s="16"/>
      <c r="H196" s="16"/>
    </row>
    <row r="197">
      <c r="F197" s="16"/>
      <c r="G197" s="16"/>
      <c r="H197" s="16"/>
    </row>
    <row r="198">
      <c r="F198" s="16"/>
      <c r="G198" s="16"/>
      <c r="H198" s="16"/>
    </row>
    <row r="199">
      <c r="F199" s="16"/>
      <c r="G199" s="16"/>
      <c r="H199" s="16"/>
    </row>
    <row r="200">
      <c r="F200" s="16"/>
      <c r="G200" s="16"/>
      <c r="H200" s="16"/>
    </row>
    <row r="201">
      <c r="F201" s="16"/>
      <c r="G201" s="16"/>
      <c r="H201" s="16"/>
    </row>
    <row r="202">
      <c r="F202" s="16"/>
      <c r="G202" s="16"/>
      <c r="H202" s="16"/>
    </row>
    <row r="203">
      <c r="F203" s="16"/>
      <c r="G203" s="16"/>
      <c r="H203" s="16"/>
    </row>
    <row r="204">
      <c r="F204" s="16"/>
      <c r="G204" s="16"/>
      <c r="H204" s="16"/>
    </row>
    <row r="205">
      <c r="F205" s="16"/>
      <c r="G205" s="16"/>
      <c r="H205" s="16"/>
    </row>
    <row r="206">
      <c r="F206" s="16"/>
      <c r="G206" s="16"/>
      <c r="H206" s="16"/>
    </row>
    <row r="207">
      <c r="F207" s="16"/>
      <c r="G207" s="16"/>
      <c r="H207" s="16"/>
    </row>
    <row r="208">
      <c r="F208" s="16"/>
      <c r="G208" s="16"/>
      <c r="H208" s="16"/>
    </row>
    <row r="209">
      <c r="F209" s="16"/>
      <c r="G209" s="16"/>
      <c r="H209" s="16"/>
    </row>
    <row r="210">
      <c r="F210" s="16"/>
      <c r="G210" s="16"/>
      <c r="H210" s="16"/>
    </row>
    <row r="211">
      <c r="F211" s="16"/>
      <c r="G211" s="16"/>
      <c r="H211" s="16"/>
    </row>
    <row r="212">
      <c r="F212" s="16"/>
      <c r="G212" s="16"/>
      <c r="H212" s="16"/>
    </row>
    <row r="213">
      <c r="F213" s="16"/>
      <c r="G213" s="16"/>
      <c r="H213" s="16"/>
    </row>
    <row r="214">
      <c r="F214" s="16"/>
      <c r="G214" s="16"/>
      <c r="H214" s="16"/>
    </row>
    <row r="215">
      <c r="F215" s="16"/>
      <c r="G215" s="16"/>
      <c r="H215" s="16"/>
    </row>
    <row r="216">
      <c r="F216" s="16"/>
      <c r="G216" s="16"/>
      <c r="H216" s="16"/>
    </row>
    <row r="217">
      <c r="F217" s="16"/>
      <c r="G217" s="16"/>
      <c r="H217" s="16"/>
    </row>
    <row r="218">
      <c r="F218" s="16"/>
      <c r="G218" s="16"/>
      <c r="H218" s="16"/>
    </row>
    <row r="219">
      <c r="F219" s="16"/>
      <c r="G219" s="16"/>
      <c r="H219" s="16"/>
    </row>
    <row r="220">
      <c r="F220" s="16"/>
      <c r="G220" s="16"/>
      <c r="H220" s="16"/>
    </row>
    <row r="221">
      <c r="F221" s="16"/>
      <c r="G221" s="16"/>
      <c r="H221" s="16"/>
    </row>
    <row r="222">
      <c r="F222" s="16"/>
      <c r="G222" s="16"/>
      <c r="H222" s="16"/>
    </row>
    <row r="223">
      <c r="F223" s="16"/>
      <c r="G223" s="16"/>
      <c r="H223" s="16"/>
    </row>
    <row r="224">
      <c r="F224" s="16"/>
      <c r="G224" s="16"/>
      <c r="H224" s="16"/>
    </row>
    <row r="225">
      <c r="F225" s="16"/>
      <c r="G225" s="16"/>
      <c r="H225" s="16"/>
    </row>
    <row r="226">
      <c r="F226" s="16"/>
      <c r="G226" s="16"/>
      <c r="H226" s="16"/>
    </row>
    <row r="227">
      <c r="F227" s="16"/>
      <c r="G227" s="16"/>
      <c r="H227" s="16"/>
    </row>
    <row r="228">
      <c r="F228" s="16"/>
      <c r="G228" s="16"/>
      <c r="H228" s="16"/>
    </row>
    <row r="229">
      <c r="F229" s="16"/>
      <c r="G229" s="16"/>
      <c r="H229" s="16"/>
    </row>
    <row r="230">
      <c r="F230" s="16"/>
      <c r="G230" s="16"/>
      <c r="H230" s="16"/>
    </row>
    <row r="231">
      <c r="F231" s="16"/>
      <c r="G231" s="16"/>
      <c r="H231" s="16"/>
    </row>
    <row r="232">
      <c r="F232" s="16"/>
      <c r="G232" s="16"/>
      <c r="H232" s="16"/>
    </row>
    <row r="233">
      <c r="F233" s="16"/>
      <c r="G233" s="16"/>
      <c r="H233" s="16"/>
    </row>
    <row r="234">
      <c r="F234" s="16"/>
      <c r="G234" s="16"/>
      <c r="H234" s="16"/>
    </row>
    <row r="235">
      <c r="F235" s="16"/>
      <c r="G235" s="16"/>
      <c r="H235" s="16"/>
    </row>
    <row r="236">
      <c r="F236" s="16"/>
      <c r="G236" s="16"/>
      <c r="H236" s="16"/>
    </row>
    <row r="237">
      <c r="F237" s="16"/>
      <c r="G237" s="16"/>
      <c r="H237" s="16"/>
    </row>
    <row r="238">
      <c r="F238" s="16"/>
      <c r="G238" s="16"/>
      <c r="H238" s="16"/>
    </row>
    <row r="239">
      <c r="F239" s="16"/>
      <c r="G239" s="16"/>
      <c r="H239" s="16"/>
    </row>
    <row r="240">
      <c r="F240" s="16"/>
      <c r="G240" s="16"/>
      <c r="H240" s="16"/>
    </row>
    <row r="241">
      <c r="F241" s="16"/>
      <c r="G241" s="16"/>
      <c r="H241" s="16"/>
    </row>
    <row r="242">
      <c r="F242" s="16"/>
      <c r="G242" s="16"/>
      <c r="H242" s="16"/>
    </row>
    <row r="243">
      <c r="F243" s="16"/>
      <c r="G243" s="16"/>
      <c r="H243" s="16"/>
    </row>
    <row r="244">
      <c r="F244" s="16"/>
      <c r="G244" s="16"/>
      <c r="H244" s="16"/>
    </row>
    <row r="245">
      <c r="F245" s="16"/>
      <c r="G245" s="16"/>
      <c r="H245" s="16"/>
    </row>
    <row r="246">
      <c r="F246" s="16"/>
      <c r="G246" s="16"/>
      <c r="H246" s="16"/>
    </row>
    <row r="247">
      <c r="F247" s="16"/>
      <c r="G247" s="16"/>
      <c r="H247" s="16"/>
    </row>
    <row r="248">
      <c r="F248" s="16"/>
      <c r="G248" s="16"/>
      <c r="H248" s="16"/>
    </row>
    <row r="249">
      <c r="F249" s="16"/>
      <c r="G249" s="16"/>
      <c r="H249" s="16"/>
    </row>
    <row r="250">
      <c r="F250" s="16"/>
      <c r="G250" s="16"/>
      <c r="H250" s="16"/>
    </row>
    <row r="251">
      <c r="F251" s="16"/>
      <c r="G251" s="16"/>
      <c r="H251" s="16"/>
    </row>
    <row r="252">
      <c r="F252" s="16"/>
      <c r="G252" s="16"/>
      <c r="H252" s="16"/>
    </row>
    <row r="253">
      <c r="F253" s="16"/>
      <c r="G253" s="16"/>
      <c r="H253" s="16"/>
    </row>
    <row r="254">
      <c r="F254" s="16"/>
      <c r="G254" s="16"/>
      <c r="H254" s="16"/>
    </row>
    <row r="255">
      <c r="F255" s="16"/>
      <c r="G255" s="16"/>
      <c r="H255" s="16"/>
    </row>
    <row r="256">
      <c r="F256" s="16"/>
      <c r="G256" s="16"/>
      <c r="H256" s="16"/>
    </row>
    <row r="257">
      <c r="F257" s="16"/>
      <c r="G257" s="16"/>
      <c r="H257" s="16"/>
    </row>
    <row r="258">
      <c r="F258" s="16"/>
      <c r="G258" s="16"/>
      <c r="H258" s="16"/>
    </row>
    <row r="259">
      <c r="F259" s="16"/>
      <c r="G259" s="16"/>
      <c r="H259" s="16"/>
    </row>
    <row r="260">
      <c r="F260" s="16"/>
      <c r="G260" s="16"/>
      <c r="H260" s="16"/>
    </row>
    <row r="261">
      <c r="F261" s="16"/>
      <c r="G261" s="16"/>
      <c r="H261" s="16"/>
    </row>
    <row r="262">
      <c r="F262" s="16"/>
      <c r="G262" s="16"/>
      <c r="H262" s="16"/>
    </row>
    <row r="263">
      <c r="F263" s="16"/>
      <c r="G263" s="16"/>
      <c r="H263" s="16"/>
    </row>
    <row r="264">
      <c r="F264" s="16"/>
      <c r="G264" s="16"/>
      <c r="H264" s="16"/>
    </row>
    <row r="265">
      <c r="F265" s="16"/>
      <c r="G265" s="16"/>
      <c r="H265" s="16"/>
    </row>
    <row r="266">
      <c r="F266" s="16"/>
      <c r="G266" s="16"/>
      <c r="H266" s="16"/>
    </row>
    <row r="267">
      <c r="F267" s="16"/>
      <c r="G267" s="16"/>
      <c r="H267" s="16"/>
    </row>
    <row r="268">
      <c r="F268" s="16"/>
      <c r="G268" s="16"/>
      <c r="H268" s="16"/>
    </row>
    <row r="269">
      <c r="F269" s="16"/>
      <c r="G269" s="16"/>
      <c r="H269" s="16"/>
    </row>
    <row r="270">
      <c r="F270" s="16"/>
      <c r="G270" s="16"/>
      <c r="H270" s="16"/>
    </row>
    <row r="271">
      <c r="F271" s="16"/>
      <c r="G271" s="16"/>
      <c r="H271" s="16"/>
    </row>
    <row r="272">
      <c r="F272" s="16"/>
      <c r="G272" s="16"/>
      <c r="H272" s="16"/>
    </row>
    <row r="273">
      <c r="F273" s="16"/>
      <c r="G273" s="16"/>
      <c r="H273" s="16"/>
    </row>
    <row r="274">
      <c r="F274" s="16"/>
      <c r="G274" s="16"/>
      <c r="H274" s="16"/>
    </row>
    <row r="275">
      <c r="F275" s="16"/>
      <c r="G275" s="16"/>
      <c r="H275" s="16"/>
    </row>
    <row r="276">
      <c r="F276" s="16"/>
      <c r="G276" s="16"/>
      <c r="H276" s="16"/>
    </row>
    <row r="277">
      <c r="F277" s="16"/>
      <c r="G277" s="16"/>
      <c r="H277" s="16"/>
    </row>
    <row r="278">
      <c r="F278" s="16"/>
      <c r="G278" s="16"/>
      <c r="H278" s="16"/>
    </row>
    <row r="279">
      <c r="F279" s="16"/>
      <c r="G279" s="16"/>
      <c r="H279" s="16"/>
    </row>
    <row r="280">
      <c r="F280" s="16"/>
      <c r="G280" s="16"/>
      <c r="H280" s="16"/>
    </row>
    <row r="281">
      <c r="F281" s="16"/>
      <c r="G281" s="16"/>
      <c r="H281" s="16"/>
    </row>
    <row r="282">
      <c r="F282" s="16"/>
      <c r="G282" s="16"/>
      <c r="H282" s="16"/>
    </row>
    <row r="283">
      <c r="F283" s="16"/>
      <c r="G283" s="16"/>
      <c r="H283" s="16"/>
    </row>
    <row r="284">
      <c r="F284" s="16"/>
      <c r="G284" s="16"/>
      <c r="H284" s="16"/>
    </row>
    <row r="285">
      <c r="F285" s="16"/>
      <c r="G285" s="16"/>
      <c r="H285" s="16"/>
    </row>
    <row r="286">
      <c r="F286" s="16"/>
      <c r="G286" s="16"/>
      <c r="H286" s="16"/>
    </row>
    <row r="287">
      <c r="F287" s="16"/>
      <c r="G287" s="16"/>
      <c r="H287" s="16"/>
    </row>
    <row r="288">
      <c r="F288" s="16"/>
      <c r="G288" s="16"/>
      <c r="H288" s="16"/>
    </row>
    <row r="289">
      <c r="F289" s="16"/>
      <c r="G289" s="16"/>
      <c r="H289" s="16"/>
    </row>
    <row r="290">
      <c r="F290" s="16"/>
      <c r="G290" s="16"/>
      <c r="H290" s="16"/>
    </row>
    <row r="291">
      <c r="F291" s="16"/>
      <c r="G291" s="16"/>
      <c r="H291" s="16"/>
    </row>
    <row r="292">
      <c r="F292" s="16"/>
      <c r="G292" s="16"/>
      <c r="H292" s="16"/>
    </row>
    <row r="293">
      <c r="F293" s="16"/>
      <c r="G293" s="16"/>
      <c r="H293" s="16"/>
    </row>
    <row r="294">
      <c r="F294" s="16"/>
      <c r="G294" s="16"/>
      <c r="H294" s="16"/>
    </row>
    <row r="295">
      <c r="F295" s="16"/>
      <c r="G295" s="16"/>
      <c r="H295" s="16"/>
    </row>
    <row r="296">
      <c r="F296" s="16"/>
      <c r="G296" s="16"/>
      <c r="H296" s="16"/>
    </row>
    <row r="297">
      <c r="F297" s="16"/>
      <c r="G297" s="16"/>
      <c r="H297" s="16"/>
    </row>
    <row r="298">
      <c r="F298" s="16"/>
      <c r="G298" s="16"/>
      <c r="H298" s="16"/>
    </row>
    <row r="299">
      <c r="F299" s="16"/>
      <c r="G299" s="16"/>
      <c r="H299" s="16"/>
    </row>
    <row r="300">
      <c r="F300" s="16"/>
      <c r="G300" s="16"/>
      <c r="H300" s="16"/>
    </row>
    <row r="301">
      <c r="F301" s="16"/>
      <c r="G301" s="16"/>
      <c r="H301" s="16"/>
    </row>
    <row r="302">
      <c r="F302" s="16"/>
      <c r="G302" s="16"/>
      <c r="H302" s="16"/>
    </row>
    <row r="303">
      <c r="F303" s="16"/>
      <c r="G303" s="16"/>
      <c r="H303" s="16"/>
    </row>
    <row r="304">
      <c r="F304" s="16"/>
      <c r="G304" s="16"/>
      <c r="H304" s="16"/>
    </row>
    <row r="305">
      <c r="F305" s="16"/>
      <c r="G305" s="16"/>
      <c r="H305" s="16"/>
    </row>
    <row r="306">
      <c r="F306" s="16"/>
      <c r="G306" s="16"/>
      <c r="H306" s="16"/>
    </row>
    <row r="307">
      <c r="F307" s="16"/>
      <c r="G307" s="16"/>
      <c r="H307" s="16"/>
    </row>
    <row r="308">
      <c r="F308" s="16"/>
      <c r="G308" s="16"/>
      <c r="H308" s="16"/>
    </row>
    <row r="309">
      <c r="F309" s="16"/>
      <c r="G309" s="16"/>
      <c r="H309" s="16"/>
    </row>
    <row r="310">
      <c r="F310" s="16"/>
      <c r="G310" s="16"/>
      <c r="H310" s="16"/>
    </row>
    <row r="311">
      <c r="F311" s="16"/>
      <c r="G311" s="16"/>
      <c r="H311" s="16"/>
    </row>
    <row r="312">
      <c r="F312" s="16"/>
      <c r="G312" s="16"/>
      <c r="H312" s="16"/>
    </row>
    <row r="313">
      <c r="F313" s="16"/>
      <c r="G313" s="16"/>
      <c r="H313" s="16"/>
    </row>
    <row r="314">
      <c r="F314" s="16"/>
      <c r="G314" s="16"/>
      <c r="H314" s="16"/>
    </row>
    <row r="315">
      <c r="F315" s="16"/>
      <c r="G315" s="16"/>
      <c r="H315" s="16"/>
    </row>
    <row r="316">
      <c r="F316" s="16"/>
      <c r="G316" s="16"/>
      <c r="H316" s="16"/>
    </row>
    <row r="317">
      <c r="F317" s="16"/>
      <c r="G317" s="16"/>
      <c r="H317" s="16"/>
    </row>
    <row r="318">
      <c r="F318" s="16"/>
      <c r="G318" s="16"/>
      <c r="H318" s="16"/>
    </row>
    <row r="319">
      <c r="F319" s="16"/>
      <c r="G319" s="16"/>
      <c r="H319" s="16"/>
    </row>
    <row r="320">
      <c r="F320" s="16"/>
      <c r="G320" s="16"/>
      <c r="H320" s="16"/>
    </row>
    <row r="321">
      <c r="F321" s="16"/>
      <c r="G321" s="16"/>
      <c r="H321" s="16"/>
    </row>
    <row r="322">
      <c r="F322" s="16"/>
      <c r="G322" s="16"/>
      <c r="H322" s="16"/>
    </row>
    <row r="323">
      <c r="F323" s="16"/>
      <c r="G323" s="16"/>
      <c r="H323" s="16"/>
    </row>
    <row r="324">
      <c r="F324" s="16"/>
      <c r="G324" s="16"/>
      <c r="H324" s="16"/>
    </row>
    <row r="325">
      <c r="F325" s="16"/>
      <c r="G325" s="16"/>
      <c r="H325" s="16"/>
    </row>
    <row r="326">
      <c r="F326" s="16"/>
      <c r="G326" s="16"/>
      <c r="H326" s="16"/>
    </row>
    <row r="327">
      <c r="F327" s="16"/>
      <c r="G327" s="16"/>
      <c r="H327" s="16"/>
    </row>
    <row r="328">
      <c r="F328" s="16"/>
      <c r="G328" s="16"/>
      <c r="H328" s="16"/>
    </row>
    <row r="329">
      <c r="F329" s="16"/>
      <c r="G329" s="16"/>
      <c r="H329" s="16"/>
    </row>
    <row r="330">
      <c r="F330" s="16"/>
      <c r="G330" s="16"/>
      <c r="H330" s="16"/>
    </row>
    <row r="331">
      <c r="F331" s="16"/>
      <c r="G331" s="16"/>
      <c r="H331" s="16"/>
    </row>
    <row r="332">
      <c r="F332" s="16"/>
      <c r="G332" s="16"/>
      <c r="H332" s="16"/>
    </row>
    <row r="333">
      <c r="F333" s="16"/>
      <c r="G333" s="16"/>
      <c r="H333" s="16"/>
    </row>
    <row r="334">
      <c r="F334" s="16"/>
      <c r="G334" s="16"/>
      <c r="H334" s="16"/>
    </row>
    <row r="335">
      <c r="F335" s="16"/>
      <c r="G335" s="16"/>
      <c r="H335" s="16"/>
    </row>
    <row r="336">
      <c r="F336" s="16"/>
      <c r="G336" s="16"/>
      <c r="H336" s="16"/>
    </row>
    <row r="337">
      <c r="F337" s="16"/>
      <c r="G337" s="16"/>
      <c r="H337" s="16"/>
    </row>
    <row r="338">
      <c r="F338" s="16"/>
      <c r="G338" s="16"/>
      <c r="H338" s="16"/>
    </row>
    <row r="339">
      <c r="F339" s="16"/>
      <c r="G339" s="16"/>
      <c r="H339" s="16"/>
    </row>
    <row r="340">
      <c r="F340" s="16"/>
      <c r="G340" s="16"/>
      <c r="H340" s="16"/>
    </row>
    <row r="341">
      <c r="F341" s="16"/>
      <c r="G341" s="16"/>
      <c r="H341" s="16"/>
    </row>
    <row r="342">
      <c r="F342" s="16"/>
      <c r="G342" s="16"/>
      <c r="H342" s="16"/>
    </row>
    <row r="343">
      <c r="F343" s="16"/>
      <c r="G343" s="16"/>
      <c r="H343" s="16"/>
    </row>
    <row r="344">
      <c r="F344" s="16"/>
      <c r="G344" s="16"/>
      <c r="H344" s="16"/>
    </row>
    <row r="345">
      <c r="F345" s="16"/>
      <c r="G345" s="16"/>
      <c r="H345" s="16"/>
    </row>
    <row r="346">
      <c r="F346" s="16"/>
      <c r="G346" s="16"/>
      <c r="H346" s="16"/>
    </row>
    <row r="347">
      <c r="F347" s="16"/>
      <c r="G347" s="16"/>
      <c r="H347" s="16"/>
    </row>
    <row r="348">
      <c r="F348" s="16"/>
      <c r="G348" s="16"/>
      <c r="H348" s="16"/>
    </row>
    <row r="349">
      <c r="F349" s="16"/>
      <c r="G349" s="16"/>
      <c r="H349" s="16"/>
    </row>
    <row r="350">
      <c r="F350" s="16"/>
      <c r="G350" s="16"/>
      <c r="H350" s="16"/>
    </row>
    <row r="351">
      <c r="F351" s="16"/>
      <c r="G351" s="16"/>
      <c r="H351" s="16"/>
    </row>
    <row r="352">
      <c r="F352" s="16"/>
      <c r="G352" s="16"/>
      <c r="H352" s="16"/>
    </row>
    <row r="353">
      <c r="F353" s="16"/>
      <c r="G353" s="16"/>
      <c r="H353" s="16"/>
    </row>
    <row r="354">
      <c r="F354" s="16"/>
      <c r="G354" s="16"/>
      <c r="H354" s="16"/>
    </row>
    <row r="355">
      <c r="F355" s="16"/>
      <c r="G355" s="16"/>
      <c r="H355" s="16"/>
    </row>
    <row r="356">
      <c r="F356" s="16"/>
      <c r="G356" s="16"/>
      <c r="H356" s="16"/>
    </row>
    <row r="357">
      <c r="F357" s="16"/>
      <c r="G357" s="16"/>
      <c r="H357" s="16"/>
    </row>
    <row r="358">
      <c r="F358" s="16"/>
      <c r="G358" s="16"/>
      <c r="H358" s="16"/>
    </row>
    <row r="359">
      <c r="F359" s="16"/>
      <c r="G359" s="16"/>
      <c r="H359" s="16"/>
    </row>
    <row r="360">
      <c r="F360" s="16"/>
      <c r="G360" s="16"/>
      <c r="H360" s="16"/>
    </row>
    <row r="361">
      <c r="F361" s="16"/>
      <c r="G361" s="16"/>
      <c r="H361" s="16"/>
    </row>
    <row r="362">
      <c r="F362" s="16"/>
      <c r="G362" s="16"/>
      <c r="H362" s="16"/>
    </row>
    <row r="363">
      <c r="F363" s="16"/>
      <c r="G363" s="16"/>
      <c r="H363" s="16"/>
    </row>
    <row r="364">
      <c r="F364" s="16"/>
      <c r="G364" s="16"/>
      <c r="H364" s="16"/>
    </row>
    <row r="365">
      <c r="F365" s="16"/>
      <c r="G365" s="16"/>
      <c r="H365" s="16"/>
    </row>
    <row r="366">
      <c r="F366" s="16"/>
      <c r="G366" s="16"/>
      <c r="H366" s="16"/>
    </row>
    <row r="367">
      <c r="F367" s="16"/>
      <c r="G367" s="16"/>
      <c r="H367" s="16"/>
    </row>
    <row r="368">
      <c r="F368" s="16"/>
      <c r="G368" s="16"/>
      <c r="H368" s="16"/>
    </row>
    <row r="369">
      <c r="F369" s="16"/>
      <c r="G369" s="16"/>
      <c r="H369" s="16"/>
    </row>
    <row r="370">
      <c r="F370" s="16"/>
      <c r="G370" s="16"/>
      <c r="H370" s="16"/>
    </row>
    <row r="371">
      <c r="F371" s="16"/>
      <c r="G371" s="16"/>
      <c r="H371" s="16"/>
    </row>
    <row r="372">
      <c r="F372" s="16"/>
      <c r="G372" s="16"/>
      <c r="H372" s="16"/>
    </row>
    <row r="373">
      <c r="F373" s="16"/>
      <c r="G373" s="16"/>
      <c r="H373" s="16"/>
    </row>
    <row r="374">
      <c r="F374" s="16"/>
      <c r="G374" s="16"/>
      <c r="H374" s="16"/>
    </row>
    <row r="375">
      <c r="F375" s="16"/>
      <c r="G375" s="16"/>
      <c r="H375" s="16"/>
    </row>
    <row r="376">
      <c r="F376" s="16"/>
      <c r="G376" s="16"/>
      <c r="H376" s="16"/>
    </row>
    <row r="377">
      <c r="F377" s="16"/>
      <c r="G377" s="16"/>
      <c r="H377" s="16"/>
    </row>
    <row r="378">
      <c r="F378" s="16"/>
      <c r="G378" s="16"/>
      <c r="H378" s="16"/>
    </row>
    <row r="379">
      <c r="F379" s="16"/>
      <c r="G379" s="16"/>
      <c r="H379" s="16"/>
    </row>
    <row r="380">
      <c r="F380" s="16"/>
      <c r="G380" s="16"/>
      <c r="H380" s="16"/>
    </row>
    <row r="381">
      <c r="F381" s="16"/>
      <c r="G381" s="16"/>
      <c r="H381" s="16"/>
    </row>
    <row r="382">
      <c r="F382" s="16"/>
      <c r="G382" s="16"/>
      <c r="H382" s="16"/>
    </row>
    <row r="383">
      <c r="F383" s="16"/>
      <c r="G383" s="16"/>
      <c r="H383" s="16"/>
    </row>
    <row r="384">
      <c r="F384" s="16"/>
      <c r="G384" s="16"/>
      <c r="H384" s="16"/>
    </row>
    <row r="385">
      <c r="F385" s="16"/>
      <c r="G385" s="16"/>
      <c r="H385" s="16"/>
    </row>
    <row r="386">
      <c r="F386" s="16"/>
      <c r="G386" s="16"/>
      <c r="H386" s="16"/>
    </row>
    <row r="387">
      <c r="F387" s="16"/>
      <c r="G387" s="16"/>
      <c r="H387" s="16"/>
    </row>
    <row r="388">
      <c r="F388" s="16"/>
      <c r="G388" s="16"/>
      <c r="H388" s="16"/>
    </row>
    <row r="389">
      <c r="F389" s="16"/>
      <c r="G389" s="16"/>
      <c r="H389" s="16"/>
    </row>
    <row r="390">
      <c r="F390" s="16"/>
      <c r="G390" s="16"/>
      <c r="H390" s="16"/>
    </row>
    <row r="391">
      <c r="F391" s="16"/>
      <c r="G391" s="16"/>
      <c r="H391" s="16"/>
    </row>
    <row r="392">
      <c r="F392" s="16"/>
      <c r="G392" s="16"/>
      <c r="H392" s="16"/>
    </row>
    <row r="393">
      <c r="F393" s="16"/>
      <c r="G393" s="16"/>
      <c r="H393" s="16"/>
    </row>
    <row r="394">
      <c r="F394" s="16"/>
      <c r="G394" s="16"/>
      <c r="H394" s="16"/>
    </row>
    <row r="395">
      <c r="F395" s="16"/>
      <c r="G395" s="16"/>
      <c r="H395" s="16"/>
    </row>
    <row r="396">
      <c r="F396" s="16"/>
      <c r="G396" s="16"/>
      <c r="H396" s="16"/>
    </row>
    <row r="397">
      <c r="F397" s="16"/>
      <c r="G397" s="16"/>
      <c r="H397" s="16"/>
    </row>
    <row r="398">
      <c r="F398" s="16"/>
      <c r="G398" s="16"/>
      <c r="H398" s="16"/>
    </row>
    <row r="399">
      <c r="F399" s="16"/>
      <c r="G399" s="16"/>
      <c r="H399" s="16"/>
    </row>
    <row r="400">
      <c r="F400" s="16"/>
      <c r="G400" s="16"/>
      <c r="H400" s="16"/>
    </row>
    <row r="401">
      <c r="F401" s="16"/>
      <c r="G401" s="16"/>
      <c r="H401" s="16"/>
    </row>
    <row r="402">
      <c r="F402" s="16"/>
      <c r="G402" s="16"/>
      <c r="H402" s="16"/>
    </row>
    <row r="403">
      <c r="F403" s="16"/>
      <c r="G403" s="16"/>
      <c r="H403" s="16"/>
    </row>
    <row r="404">
      <c r="F404" s="16"/>
      <c r="G404" s="16"/>
      <c r="H404" s="16"/>
    </row>
    <row r="405">
      <c r="F405" s="16"/>
      <c r="G405" s="16"/>
      <c r="H405" s="16"/>
    </row>
    <row r="406">
      <c r="F406" s="16"/>
      <c r="G406" s="16"/>
      <c r="H406" s="16"/>
    </row>
    <row r="407">
      <c r="F407" s="16"/>
      <c r="G407" s="16"/>
      <c r="H407" s="16"/>
    </row>
    <row r="408">
      <c r="F408" s="16"/>
      <c r="G408" s="16"/>
      <c r="H408" s="16"/>
    </row>
    <row r="409">
      <c r="F409" s="16"/>
      <c r="G409" s="16"/>
      <c r="H409" s="16"/>
    </row>
    <row r="410">
      <c r="F410" s="16"/>
      <c r="G410" s="16"/>
      <c r="H410" s="16"/>
    </row>
    <row r="411">
      <c r="F411" s="16"/>
      <c r="G411" s="16"/>
      <c r="H411" s="16"/>
    </row>
    <row r="412">
      <c r="F412" s="16"/>
      <c r="G412" s="16"/>
      <c r="H412" s="16"/>
    </row>
    <row r="413">
      <c r="F413" s="16"/>
      <c r="G413" s="16"/>
      <c r="H413" s="16"/>
    </row>
    <row r="414">
      <c r="F414" s="16"/>
      <c r="G414" s="16"/>
      <c r="H414" s="16"/>
    </row>
    <row r="415">
      <c r="F415" s="16"/>
      <c r="G415" s="16"/>
      <c r="H415" s="16"/>
    </row>
    <row r="416">
      <c r="F416" s="16"/>
      <c r="G416" s="16"/>
      <c r="H416" s="16"/>
    </row>
    <row r="417">
      <c r="F417" s="16"/>
      <c r="G417" s="16"/>
      <c r="H417" s="16"/>
    </row>
    <row r="418">
      <c r="F418" s="16"/>
      <c r="G418" s="16"/>
      <c r="H418" s="16"/>
    </row>
    <row r="419">
      <c r="F419" s="16"/>
      <c r="G419" s="16"/>
      <c r="H419" s="16"/>
    </row>
    <row r="420">
      <c r="F420" s="16"/>
      <c r="G420" s="16"/>
      <c r="H420" s="16"/>
    </row>
    <row r="421">
      <c r="F421" s="16"/>
      <c r="G421" s="16"/>
      <c r="H421" s="16"/>
    </row>
    <row r="422">
      <c r="F422" s="16"/>
      <c r="G422" s="16"/>
      <c r="H422" s="16"/>
    </row>
    <row r="423">
      <c r="F423" s="16"/>
      <c r="G423" s="16"/>
      <c r="H423" s="16"/>
    </row>
    <row r="424">
      <c r="F424" s="16"/>
      <c r="G424" s="16"/>
      <c r="H424" s="16"/>
    </row>
    <row r="425">
      <c r="F425" s="16"/>
      <c r="G425" s="16"/>
      <c r="H425" s="16"/>
    </row>
    <row r="426">
      <c r="F426" s="16"/>
      <c r="G426" s="16"/>
      <c r="H426" s="16"/>
    </row>
    <row r="427">
      <c r="F427" s="16"/>
      <c r="G427" s="16"/>
      <c r="H427" s="16"/>
    </row>
    <row r="428">
      <c r="F428" s="16"/>
      <c r="G428" s="16"/>
      <c r="H428" s="16"/>
    </row>
    <row r="429">
      <c r="F429" s="16"/>
      <c r="G429" s="16"/>
      <c r="H429" s="16"/>
    </row>
    <row r="430">
      <c r="F430" s="16"/>
      <c r="G430" s="16"/>
      <c r="H430" s="16"/>
    </row>
    <row r="431">
      <c r="F431" s="16"/>
      <c r="G431" s="16"/>
      <c r="H431" s="16"/>
    </row>
    <row r="432">
      <c r="F432" s="16"/>
      <c r="G432" s="16"/>
      <c r="H432" s="16"/>
    </row>
    <row r="433">
      <c r="F433" s="16"/>
      <c r="G433" s="16"/>
      <c r="H433" s="16"/>
    </row>
    <row r="434">
      <c r="F434" s="16"/>
      <c r="G434" s="16"/>
      <c r="H434" s="16"/>
    </row>
    <row r="435">
      <c r="F435" s="16"/>
      <c r="G435" s="16"/>
      <c r="H435" s="16"/>
    </row>
    <row r="436">
      <c r="F436" s="16"/>
      <c r="G436" s="16"/>
      <c r="H436" s="16"/>
    </row>
    <row r="437">
      <c r="F437" s="16"/>
      <c r="G437" s="16"/>
      <c r="H437" s="16"/>
    </row>
    <row r="438">
      <c r="F438" s="16"/>
      <c r="G438" s="16"/>
      <c r="H438" s="16"/>
    </row>
    <row r="439">
      <c r="F439" s="16"/>
      <c r="G439" s="16"/>
      <c r="H439" s="16"/>
    </row>
    <row r="440">
      <c r="F440" s="16"/>
      <c r="G440" s="16"/>
      <c r="H440" s="16"/>
    </row>
    <row r="441">
      <c r="F441" s="16"/>
      <c r="G441" s="16"/>
      <c r="H441" s="16"/>
    </row>
    <row r="442">
      <c r="F442" s="16"/>
      <c r="G442" s="16"/>
      <c r="H442" s="16"/>
    </row>
    <row r="443">
      <c r="F443" s="16"/>
      <c r="G443" s="16"/>
      <c r="H443" s="16"/>
    </row>
    <row r="444">
      <c r="F444" s="16"/>
      <c r="G444" s="16"/>
      <c r="H444" s="16"/>
    </row>
    <row r="445">
      <c r="F445" s="16"/>
      <c r="G445" s="16"/>
      <c r="H445" s="16"/>
    </row>
    <row r="446">
      <c r="F446" s="16"/>
      <c r="G446" s="16"/>
      <c r="H446" s="16"/>
    </row>
    <row r="447">
      <c r="F447" s="16"/>
      <c r="G447" s="16"/>
      <c r="H447" s="16"/>
    </row>
    <row r="448">
      <c r="F448" s="16"/>
      <c r="G448" s="16"/>
      <c r="H448" s="16"/>
    </row>
    <row r="449">
      <c r="F449" s="16"/>
      <c r="G449" s="16"/>
      <c r="H449" s="16"/>
    </row>
    <row r="450">
      <c r="F450" s="16"/>
      <c r="G450" s="16"/>
      <c r="H450" s="16"/>
    </row>
    <row r="451">
      <c r="F451" s="16"/>
      <c r="G451" s="16"/>
      <c r="H451" s="16"/>
    </row>
    <row r="452">
      <c r="F452" s="16"/>
      <c r="G452" s="16"/>
      <c r="H452" s="16"/>
    </row>
    <row r="453">
      <c r="F453" s="16"/>
      <c r="G453" s="16"/>
      <c r="H453" s="16"/>
    </row>
    <row r="454">
      <c r="F454" s="16"/>
      <c r="G454" s="16"/>
      <c r="H454" s="16"/>
    </row>
    <row r="455">
      <c r="F455" s="16"/>
      <c r="G455" s="16"/>
      <c r="H455" s="16"/>
    </row>
    <row r="456">
      <c r="F456" s="16"/>
      <c r="G456" s="16"/>
      <c r="H456" s="16"/>
    </row>
    <row r="457">
      <c r="F457" s="16"/>
      <c r="G457" s="16"/>
      <c r="H457" s="16"/>
    </row>
    <row r="458">
      <c r="F458" s="16"/>
      <c r="G458" s="16"/>
      <c r="H458" s="16"/>
    </row>
    <row r="459">
      <c r="F459" s="16"/>
      <c r="G459" s="16"/>
      <c r="H459" s="16"/>
    </row>
    <row r="460">
      <c r="F460" s="16"/>
      <c r="G460" s="16"/>
      <c r="H460" s="16"/>
    </row>
    <row r="461">
      <c r="F461" s="16"/>
      <c r="G461" s="16"/>
      <c r="H461" s="16"/>
    </row>
    <row r="462">
      <c r="F462" s="16"/>
      <c r="G462" s="16"/>
      <c r="H462" s="16"/>
    </row>
    <row r="463">
      <c r="F463" s="16"/>
      <c r="G463" s="16"/>
      <c r="H463" s="16"/>
    </row>
    <row r="464">
      <c r="F464" s="16"/>
      <c r="G464" s="16"/>
      <c r="H464" s="16"/>
    </row>
    <row r="465">
      <c r="F465" s="16"/>
      <c r="G465" s="16"/>
      <c r="H465" s="16"/>
    </row>
    <row r="466">
      <c r="F466" s="16"/>
      <c r="G466" s="16"/>
      <c r="H466" s="16"/>
    </row>
    <row r="467">
      <c r="F467" s="16"/>
      <c r="G467" s="16"/>
      <c r="H467" s="16"/>
    </row>
    <row r="468">
      <c r="F468" s="16"/>
      <c r="G468" s="16"/>
      <c r="H468" s="16"/>
    </row>
    <row r="469">
      <c r="F469" s="16"/>
      <c r="G469" s="16"/>
      <c r="H469" s="16"/>
    </row>
    <row r="470">
      <c r="F470" s="16"/>
      <c r="G470" s="16"/>
      <c r="H470" s="16"/>
    </row>
    <row r="471">
      <c r="F471" s="16"/>
      <c r="G471" s="16"/>
      <c r="H471" s="16"/>
    </row>
    <row r="472">
      <c r="F472" s="16"/>
      <c r="G472" s="16"/>
      <c r="H472" s="16"/>
    </row>
    <row r="473">
      <c r="F473" s="16"/>
      <c r="G473" s="16"/>
      <c r="H473" s="16"/>
    </row>
    <row r="474">
      <c r="F474" s="16"/>
      <c r="G474" s="16"/>
      <c r="H474" s="16"/>
    </row>
    <row r="475">
      <c r="F475" s="16"/>
      <c r="G475" s="16"/>
      <c r="H475" s="16"/>
    </row>
    <row r="476">
      <c r="F476" s="16"/>
      <c r="G476" s="16"/>
      <c r="H476" s="16"/>
    </row>
    <row r="477">
      <c r="F477" s="16"/>
      <c r="G477" s="16"/>
      <c r="H477" s="16"/>
    </row>
    <row r="478">
      <c r="F478" s="16"/>
      <c r="G478" s="16"/>
      <c r="H478" s="16"/>
    </row>
    <row r="479">
      <c r="F479" s="16"/>
      <c r="G479" s="16"/>
      <c r="H479" s="16"/>
    </row>
    <row r="480">
      <c r="F480" s="16"/>
      <c r="G480" s="16"/>
      <c r="H480" s="16"/>
    </row>
    <row r="481">
      <c r="F481" s="16"/>
      <c r="G481" s="16"/>
      <c r="H481" s="16"/>
    </row>
    <row r="482">
      <c r="F482" s="16"/>
      <c r="G482" s="16"/>
      <c r="H482" s="16"/>
    </row>
    <row r="483">
      <c r="F483" s="16"/>
      <c r="G483" s="16"/>
      <c r="H483" s="16"/>
    </row>
    <row r="484">
      <c r="F484" s="16"/>
      <c r="G484" s="16"/>
      <c r="H484" s="16"/>
    </row>
    <row r="485">
      <c r="F485" s="16"/>
      <c r="G485" s="16"/>
      <c r="H485" s="16"/>
    </row>
    <row r="486">
      <c r="F486" s="16"/>
      <c r="G486" s="16"/>
      <c r="H486" s="16"/>
    </row>
    <row r="487">
      <c r="F487" s="16"/>
      <c r="G487" s="16"/>
      <c r="H487" s="16"/>
    </row>
    <row r="488">
      <c r="F488" s="16"/>
      <c r="G488" s="16"/>
      <c r="H488" s="16"/>
    </row>
    <row r="489">
      <c r="F489" s="16"/>
      <c r="G489" s="16"/>
      <c r="H489" s="16"/>
    </row>
    <row r="490">
      <c r="F490" s="16"/>
      <c r="G490" s="16"/>
      <c r="H490" s="16"/>
    </row>
    <row r="491">
      <c r="F491" s="16"/>
      <c r="G491" s="16"/>
      <c r="H491" s="16"/>
    </row>
    <row r="492">
      <c r="F492" s="16"/>
      <c r="G492" s="16"/>
      <c r="H492" s="16"/>
    </row>
    <row r="493">
      <c r="F493" s="16"/>
      <c r="G493" s="16"/>
      <c r="H493" s="16"/>
    </row>
    <row r="494">
      <c r="F494" s="16"/>
      <c r="G494" s="16"/>
      <c r="H494" s="16"/>
    </row>
    <row r="495">
      <c r="F495" s="16"/>
      <c r="G495" s="16"/>
      <c r="H495" s="16"/>
    </row>
    <row r="496">
      <c r="F496" s="16"/>
      <c r="G496" s="16"/>
      <c r="H496" s="16"/>
    </row>
    <row r="497">
      <c r="F497" s="16"/>
      <c r="G497" s="16"/>
      <c r="H497" s="16"/>
    </row>
    <row r="498">
      <c r="F498" s="16"/>
      <c r="G498" s="16"/>
      <c r="H498" s="16"/>
    </row>
    <row r="499">
      <c r="F499" s="16"/>
      <c r="G499" s="16"/>
      <c r="H499" s="16"/>
    </row>
    <row r="500">
      <c r="F500" s="16"/>
      <c r="G500" s="16"/>
      <c r="H500" s="16"/>
    </row>
    <row r="501">
      <c r="F501" s="16"/>
      <c r="G501" s="16"/>
      <c r="H501" s="16"/>
    </row>
    <row r="502">
      <c r="F502" s="16"/>
      <c r="G502" s="16"/>
      <c r="H502" s="16"/>
    </row>
    <row r="503">
      <c r="F503" s="16"/>
      <c r="G503" s="16"/>
      <c r="H503" s="16"/>
    </row>
    <row r="504">
      <c r="F504" s="16"/>
      <c r="G504" s="16"/>
      <c r="H504" s="16"/>
    </row>
    <row r="505">
      <c r="F505" s="16"/>
      <c r="G505" s="16"/>
      <c r="H505" s="16"/>
    </row>
    <row r="506">
      <c r="F506" s="16"/>
      <c r="G506" s="16"/>
      <c r="H506" s="16"/>
    </row>
    <row r="507">
      <c r="F507" s="16"/>
      <c r="G507" s="16"/>
      <c r="H507" s="16"/>
    </row>
    <row r="508">
      <c r="F508" s="16"/>
      <c r="G508" s="16"/>
      <c r="H508" s="16"/>
    </row>
    <row r="509">
      <c r="F509" s="16"/>
      <c r="G509" s="16"/>
      <c r="H509" s="16"/>
    </row>
    <row r="510">
      <c r="F510" s="16"/>
      <c r="G510" s="16"/>
      <c r="H510" s="16"/>
    </row>
    <row r="511">
      <c r="F511" s="16"/>
      <c r="G511" s="16"/>
      <c r="H511" s="16"/>
    </row>
    <row r="512">
      <c r="F512" s="16"/>
      <c r="G512" s="16"/>
      <c r="H512" s="16"/>
    </row>
    <row r="513">
      <c r="F513" s="16"/>
      <c r="G513" s="16"/>
      <c r="H513" s="16"/>
    </row>
    <row r="514">
      <c r="F514" s="16"/>
      <c r="G514" s="16"/>
      <c r="H514" s="16"/>
    </row>
    <row r="515">
      <c r="F515" s="16"/>
      <c r="G515" s="16"/>
      <c r="H515" s="16"/>
    </row>
    <row r="516">
      <c r="F516" s="16"/>
      <c r="G516" s="16"/>
      <c r="H516" s="16"/>
    </row>
    <row r="517">
      <c r="F517" s="16"/>
      <c r="G517" s="16"/>
      <c r="H517" s="16"/>
    </row>
    <row r="518">
      <c r="F518" s="16"/>
      <c r="G518" s="16"/>
      <c r="H518" s="16"/>
    </row>
    <row r="519">
      <c r="F519" s="16"/>
      <c r="G519" s="16"/>
      <c r="H519" s="16"/>
    </row>
    <row r="520">
      <c r="F520" s="16"/>
      <c r="G520" s="16"/>
      <c r="H520" s="16"/>
    </row>
    <row r="521">
      <c r="F521" s="16"/>
      <c r="G521" s="16"/>
      <c r="H521" s="16"/>
    </row>
    <row r="522">
      <c r="F522" s="16"/>
      <c r="G522" s="16"/>
      <c r="H522" s="16"/>
    </row>
    <row r="523">
      <c r="F523" s="16"/>
      <c r="G523" s="16"/>
      <c r="H523" s="16"/>
    </row>
    <row r="524">
      <c r="F524" s="16"/>
      <c r="G524" s="16"/>
      <c r="H524" s="16"/>
    </row>
    <row r="525">
      <c r="F525" s="16"/>
      <c r="G525" s="16"/>
      <c r="H525" s="16"/>
    </row>
    <row r="526">
      <c r="F526" s="16"/>
      <c r="G526" s="16"/>
      <c r="H526" s="16"/>
    </row>
    <row r="527">
      <c r="F527" s="16"/>
      <c r="G527" s="16"/>
      <c r="H527" s="16"/>
    </row>
    <row r="528">
      <c r="F528" s="16"/>
      <c r="G528" s="16"/>
      <c r="H528" s="16"/>
    </row>
    <row r="529">
      <c r="F529" s="16"/>
      <c r="G529" s="16"/>
      <c r="H529" s="16"/>
    </row>
    <row r="530">
      <c r="F530" s="16"/>
      <c r="G530" s="16"/>
      <c r="H530" s="16"/>
    </row>
    <row r="531">
      <c r="F531" s="16"/>
      <c r="G531" s="16"/>
      <c r="H531" s="16"/>
    </row>
    <row r="532">
      <c r="F532" s="16"/>
      <c r="G532" s="16"/>
      <c r="H532" s="16"/>
    </row>
    <row r="533">
      <c r="F533" s="16"/>
      <c r="G533" s="16"/>
      <c r="H533" s="16"/>
    </row>
    <row r="534">
      <c r="F534" s="16"/>
      <c r="G534" s="16"/>
      <c r="H534" s="16"/>
    </row>
    <row r="535">
      <c r="F535" s="16"/>
      <c r="G535" s="16"/>
      <c r="H535" s="16"/>
    </row>
    <row r="536">
      <c r="F536" s="16"/>
      <c r="G536" s="16"/>
      <c r="H536" s="16"/>
    </row>
    <row r="537">
      <c r="F537" s="16"/>
      <c r="G537" s="16"/>
      <c r="H537" s="16"/>
    </row>
    <row r="538">
      <c r="F538" s="16"/>
      <c r="G538" s="16"/>
      <c r="H538" s="16"/>
    </row>
    <row r="539">
      <c r="F539" s="16"/>
      <c r="G539" s="16"/>
      <c r="H539" s="16"/>
    </row>
    <row r="540">
      <c r="F540" s="16"/>
      <c r="G540" s="16"/>
      <c r="H540" s="16"/>
    </row>
    <row r="541">
      <c r="F541" s="16"/>
      <c r="G541" s="16"/>
      <c r="H541" s="16"/>
    </row>
    <row r="542">
      <c r="F542" s="16"/>
      <c r="G542" s="16"/>
      <c r="H542" s="16"/>
    </row>
    <row r="543">
      <c r="F543" s="16"/>
      <c r="G543" s="16"/>
      <c r="H543" s="16"/>
    </row>
    <row r="544">
      <c r="F544" s="16"/>
      <c r="G544" s="16"/>
      <c r="H544" s="16"/>
    </row>
    <row r="545">
      <c r="F545" s="16"/>
      <c r="G545" s="16"/>
      <c r="H545" s="16"/>
    </row>
    <row r="546">
      <c r="F546" s="16"/>
      <c r="G546" s="16"/>
      <c r="H546" s="16"/>
    </row>
    <row r="547">
      <c r="F547" s="16"/>
      <c r="G547" s="16"/>
      <c r="H547" s="16"/>
    </row>
    <row r="548">
      <c r="F548" s="16"/>
      <c r="G548" s="16"/>
      <c r="H548" s="16"/>
    </row>
    <row r="549">
      <c r="F549" s="16"/>
      <c r="G549" s="16"/>
      <c r="H549" s="16"/>
    </row>
    <row r="550">
      <c r="F550" s="16"/>
      <c r="G550" s="16"/>
      <c r="H550" s="16"/>
    </row>
    <row r="551">
      <c r="F551" s="16"/>
      <c r="G551" s="16"/>
      <c r="H551" s="16"/>
    </row>
    <row r="552">
      <c r="F552" s="16"/>
      <c r="G552" s="16"/>
      <c r="H552" s="16"/>
    </row>
    <row r="553">
      <c r="F553" s="16"/>
      <c r="G553" s="16"/>
      <c r="H553" s="16"/>
    </row>
    <row r="554">
      <c r="F554" s="16"/>
      <c r="G554" s="16"/>
      <c r="H554" s="16"/>
    </row>
    <row r="555">
      <c r="F555" s="16"/>
      <c r="G555" s="16"/>
      <c r="H555" s="16"/>
    </row>
    <row r="556">
      <c r="F556" s="16"/>
      <c r="G556" s="16"/>
      <c r="H556" s="16"/>
    </row>
    <row r="557">
      <c r="F557" s="16"/>
      <c r="G557" s="16"/>
      <c r="H557" s="16"/>
    </row>
    <row r="558">
      <c r="F558" s="16"/>
      <c r="G558" s="16"/>
      <c r="H558" s="16"/>
    </row>
    <row r="559">
      <c r="F559" s="16"/>
      <c r="G559" s="16"/>
      <c r="H559" s="16"/>
    </row>
    <row r="560">
      <c r="F560" s="16"/>
      <c r="G560" s="16"/>
      <c r="H560" s="16"/>
    </row>
    <row r="561">
      <c r="F561" s="16"/>
      <c r="G561" s="16"/>
      <c r="H561" s="16"/>
    </row>
    <row r="562">
      <c r="F562" s="16"/>
      <c r="G562" s="16"/>
      <c r="H562" s="16"/>
    </row>
    <row r="563">
      <c r="F563" s="16"/>
      <c r="G563" s="16"/>
      <c r="H563" s="16"/>
    </row>
    <row r="564">
      <c r="F564" s="16"/>
      <c r="G564" s="16"/>
      <c r="H564" s="16"/>
    </row>
    <row r="565">
      <c r="F565" s="16"/>
      <c r="G565" s="16"/>
      <c r="H565" s="16"/>
    </row>
    <row r="566">
      <c r="F566" s="16"/>
      <c r="G566" s="16"/>
      <c r="H566" s="16"/>
    </row>
    <row r="567">
      <c r="F567" s="16"/>
      <c r="G567" s="16"/>
      <c r="H567" s="16"/>
    </row>
    <row r="568">
      <c r="F568" s="16"/>
      <c r="G568" s="16"/>
      <c r="H568" s="16"/>
    </row>
    <row r="569">
      <c r="F569" s="16"/>
      <c r="G569" s="16"/>
      <c r="H569" s="16"/>
    </row>
    <row r="570">
      <c r="F570" s="16"/>
      <c r="G570" s="16"/>
      <c r="H570" s="16"/>
    </row>
    <row r="571">
      <c r="F571" s="16"/>
      <c r="G571" s="16"/>
      <c r="H571" s="16"/>
    </row>
    <row r="572">
      <c r="F572" s="16"/>
      <c r="G572" s="16"/>
      <c r="H572" s="16"/>
    </row>
    <row r="573">
      <c r="F573" s="16"/>
      <c r="G573" s="16"/>
      <c r="H573" s="16"/>
    </row>
    <row r="574">
      <c r="F574" s="16"/>
      <c r="G574" s="16"/>
      <c r="H574" s="16"/>
    </row>
    <row r="575">
      <c r="F575" s="16"/>
      <c r="G575" s="16"/>
      <c r="H575" s="16"/>
    </row>
    <row r="576">
      <c r="F576" s="16"/>
      <c r="G576" s="16"/>
      <c r="H576" s="16"/>
    </row>
    <row r="577">
      <c r="F577" s="16"/>
      <c r="G577" s="16"/>
      <c r="H577" s="16"/>
    </row>
    <row r="578">
      <c r="F578" s="16"/>
      <c r="G578" s="16"/>
      <c r="H578" s="16"/>
    </row>
    <row r="579">
      <c r="F579" s="16"/>
      <c r="G579" s="16"/>
      <c r="H579" s="16"/>
    </row>
    <row r="580">
      <c r="F580" s="16"/>
      <c r="G580" s="16"/>
      <c r="H580" s="16"/>
    </row>
    <row r="581">
      <c r="F581" s="16"/>
      <c r="G581" s="16"/>
      <c r="H581" s="16"/>
    </row>
    <row r="582">
      <c r="F582" s="16"/>
      <c r="G582" s="16"/>
      <c r="H582" s="16"/>
    </row>
    <row r="583">
      <c r="F583" s="16"/>
      <c r="G583" s="16"/>
      <c r="H583" s="16"/>
    </row>
    <row r="584">
      <c r="F584" s="16"/>
      <c r="G584" s="16"/>
      <c r="H584" s="16"/>
    </row>
    <row r="585">
      <c r="F585" s="16"/>
      <c r="G585" s="16"/>
      <c r="H585" s="16"/>
    </row>
    <row r="586">
      <c r="F586" s="16"/>
      <c r="G586" s="16"/>
      <c r="H586" s="16"/>
    </row>
    <row r="587">
      <c r="F587" s="16"/>
      <c r="G587" s="16"/>
      <c r="H587" s="16"/>
    </row>
    <row r="588">
      <c r="F588" s="16"/>
      <c r="G588" s="16"/>
      <c r="H588" s="16"/>
    </row>
    <row r="589">
      <c r="F589" s="16"/>
      <c r="G589" s="16"/>
      <c r="H589" s="16"/>
    </row>
    <row r="590">
      <c r="F590" s="16"/>
      <c r="G590" s="16"/>
      <c r="H590" s="16"/>
    </row>
    <row r="591">
      <c r="F591" s="16"/>
      <c r="G591" s="16"/>
      <c r="H591" s="16"/>
    </row>
    <row r="592">
      <c r="F592" s="16"/>
      <c r="G592" s="16"/>
      <c r="H592" s="16"/>
    </row>
    <row r="593">
      <c r="F593" s="16"/>
      <c r="G593" s="16"/>
      <c r="H593" s="16"/>
    </row>
    <row r="594">
      <c r="F594" s="16"/>
      <c r="G594" s="16"/>
      <c r="H594" s="16"/>
    </row>
    <row r="595">
      <c r="F595" s="16"/>
      <c r="G595" s="16"/>
      <c r="H595" s="16"/>
    </row>
    <row r="596">
      <c r="F596" s="16"/>
      <c r="G596" s="16"/>
      <c r="H596" s="16"/>
    </row>
    <row r="597">
      <c r="F597" s="16"/>
      <c r="G597" s="16"/>
      <c r="H597" s="16"/>
    </row>
    <row r="598">
      <c r="F598" s="16"/>
      <c r="G598" s="16"/>
      <c r="H598" s="16"/>
    </row>
    <row r="599">
      <c r="F599" s="16"/>
      <c r="G599" s="16"/>
      <c r="H599" s="16"/>
    </row>
    <row r="600">
      <c r="F600" s="16"/>
      <c r="G600" s="16"/>
      <c r="H600" s="16"/>
    </row>
    <row r="601">
      <c r="F601" s="16"/>
      <c r="G601" s="16"/>
      <c r="H601" s="16"/>
    </row>
    <row r="602">
      <c r="F602" s="16"/>
      <c r="G602" s="16"/>
      <c r="H602" s="16"/>
    </row>
    <row r="603">
      <c r="F603" s="16"/>
      <c r="G603" s="16"/>
      <c r="H603" s="16"/>
    </row>
    <row r="604">
      <c r="F604" s="16"/>
      <c r="G604" s="16"/>
      <c r="H604" s="16"/>
    </row>
    <row r="605">
      <c r="F605" s="16"/>
      <c r="G605" s="16"/>
      <c r="H605" s="16"/>
    </row>
    <row r="606">
      <c r="F606" s="16"/>
      <c r="G606" s="16"/>
      <c r="H606" s="16"/>
    </row>
    <row r="607">
      <c r="F607" s="16"/>
      <c r="G607" s="16"/>
      <c r="H607" s="16"/>
    </row>
    <row r="608">
      <c r="F608" s="16"/>
      <c r="G608" s="16"/>
      <c r="H608" s="16"/>
    </row>
    <row r="609">
      <c r="F609" s="16"/>
      <c r="G609" s="16"/>
      <c r="H609" s="16"/>
    </row>
    <row r="610">
      <c r="F610" s="16"/>
      <c r="G610" s="16"/>
      <c r="H610" s="16"/>
    </row>
    <row r="611">
      <c r="F611" s="16"/>
      <c r="G611" s="16"/>
      <c r="H611" s="16"/>
    </row>
    <row r="612">
      <c r="F612" s="16"/>
      <c r="G612" s="16"/>
      <c r="H612" s="16"/>
    </row>
    <row r="613">
      <c r="F613" s="16"/>
      <c r="G613" s="16"/>
      <c r="H613" s="16"/>
    </row>
    <row r="614">
      <c r="F614" s="16"/>
      <c r="G614" s="16"/>
      <c r="H614" s="16"/>
    </row>
    <row r="615">
      <c r="F615" s="16"/>
      <c r="G615" s="16"/>
      <c r="H615" s="16"/>
    </row>
    <row r="616">
      <c r="F616" s="16"/>
      <c r="G616" s="16"/>
      <c r="H616" s="16"/>
    </row>
    <row r="617">
      <c r="F617" s="16"/>
      <c r="G617" s="16"/>
      <c r="H617" s="16"/>
    </row>
    <row r="618">
      <c r="F618" s="16"/>
      <c r="G618" s="16"/>
      <c r="H618" s="16"/>
    </row>
    <row r="619">
      <c r="F619" s="16"/>
      <c r="G619" s="16"/>
      <c r="H619" s="16"/>
    </row>
    <row r="620">
      <c r="F620" s="16"/>
      <c r="G620" s="16"/>
      <c r="H620" s="16"/>
    </row>
    <row r="621">
      <c r="F621" s="16"/>
      <c r="G621" s="16"/>
      <c r="H621" s="16"/>
    </row>
    <row r="622">
      <c r="F622" s="16"/>
      <c r="G622" s="16"/>
      <c r="H622" s="16"/>
    </row>
    <row r="623">
      <c r="F623" s="16"/>
      <c r="G623" s="16"/>
      <c r="H623" s="16"/>
    </row>
    <row r="624">
      <c r="F624" s="16"/>
      <c r="G624" s="16"/>
      <c r="H624" s="16"/>
    </row>
    <row r="625">
      <c r="F625" s="16"/>
      <c r="G625" s="16"/>
      <c r="H625" s="16"/>
    </row>
    <row r="626">
      <c r="F626" s="16"/>
      <c r="G626" s="16"/>
      <c r="H626" s="16"/>
    </row>
    <row r="627">
      <c r="F627" s="16"/>
      <c r="G627" s="16"/>
      <c r="H627" s="16"/>
    </row>
    <row r="628">
      <c r="F628" s="16"/>
      <c r="G628" s="16"/>
      <c r="H628" s="16"/>
    </row>
    <row r="629">
      <c r="F629" s="16"/>
      <c r="G629" s="16"/>
      <c r="H629" s="16"/>
    </row>
    <row r="630">
      <c r="F630" s="16"/>
      <c r="G630" s="16"/>
      <c r="H630" s="16"/>
    </row>
    <row r="631">
      <c r="F631" s="16"/>
      <c r="G631" s="16"/>
      <c r="H631" s="16"/>
    </row>
    <row r="632">
      <c r="F632" s="16"/>
      <c r="G632" s="16"/>
      <c r="H632" s="16"/>
    </row>
    <row r="633">
      <c r="F633" s="16"/>
      <c r="G633" s="16"/>
      <c r="H633" s="16"/>
    </row>
    <row r="634">
      <c r="F634" s="16"/>
      <c r="G634" s="16"/>
      <c r="H634" s="16"/>
    </row>
    <row r="635">
      <c r="F635" s="16"/>
      <c r="G635" s="16"/>
      <c r="H635" s="16"/>
    </row>
    <row r="636">
      <c r="F636" s="16"/>
      <c r="G636" s="16"/>
      <c r="H636" s="16"/>
    </row>
    <row r="637">
      <c r="F637" s="16"/>
      <c r="G637" s="16"/>
      <c r="H637" s="16"/>
    </row>
    <row r="638">
      <c r="F638" s="16"/>
      <c r="G638" s="16"/>
      <c r="H638" s="16"/>
    </row>
    <row r="639">
      <c r="F639" s="16"/>
      <c r="G639" s="16"/>
      <c r="H639" s="16"/>
    </row>
    <row r="640">
      <c r="F640" s="16"/>
      <c r="G640" s="16"/>
      <c r="H640" s="16"/>
    </row>
    <row r="641">
      <c r="F641" s="16"/>
      <c r="G641" s="16"/>
      <c r="H641" s="16"/>
    </row>
    <row r="642">
      <c r="F642" s="16"/>
      <c r="G642" s="16"/>
      <c r="H642" s="16"/>
    </row>
    <row r="643">
      <c r="F643" s="16"/>
      <c r="G643" s="16"/>
      <c r="H643" s="16"/>
    </row>
    <row r="644">
      <c r="F644" s="16"/>
      <c r="G644" s="16"/>
      <c r="H644" s="16"/>
    </row>
    <row r="645">
      <c r="F645" s="16"/>
      <c r="G645" s="16"/>
      <c r="H645" s="16"/>
    </row>
    <row r="646">
      <c r="F646" s="16"/>
      <c r="G646" s="16"/>
      <c r="H646" s="16"/>
    </row>
    <row r="647">
      <c r="F647" s="16"/>
      <c r="G647" s="16"/>
      <c r="H647" s="16"/>
    </row>
    <row r="648">
      <c r="F648" s="16"/>
      <c r="G648" s="16"/>
      <c r="H648" s="16"/>
    </row>
    <row r="649">
      <c r="F649" s="16"/>
      <c r="G649" s="16"/>
      <c r="H649" s="16"/>
    </row>
    <row r="650">
      <c r="F650" s="16"/>
      <c r="G650" s="16"/>
      <c r="H650" s="16"/>
    </row>
    <row r="651">
      <c r="F651" s="16"/>
      <c r="G651" s="16"/>
      <c r="H651" s="16"/>
    </row>
    <row r="652">
      <c r="F652" s="16"/>
      <c r="G652" s="16"/>
      <c r="H652" s="16"/>
    </row>
    <row r="653">
      <c r="F653" s="16"/>
      <c r="G653" s="16"/>
      <c r="H653" s="16"/>
    </row>
    <row r="654">
      <c r="F654" s="16"/>
      <c r="G654" s="16"/>
      <c r="H654" s="16"/>
    </row>
    <row r="655">
      <c r="F655" s="16"/>
      <c r="G655" s="16"/>
      <c r="H655" s="16"/>
    </row>
    <row r="656">
      <c r="F656" s="16"/>
      <c r="G656" s="16"/>
      <c r="H656" s="16"/>
    </row>
    <row r="657">
      <c r="F657" s="16"/>
      <c r="G657" s="16"/>
      <c r="H657" s="16"/>
    </row>
    <row r="658">
      <c r="F658" s="16"/>
      <c r="G658" s="16"/>
      <c r="H658" s="16"/>
    </row>
    <row r="659">
      <c r="F659" s="16"/>
      <c r="G659" s="16"/>
      <c r="H659" s="16"/>
    </row>
    <row r="660">
      <c r="F660" s="16"/>
      <c r="G660" s="16"/>
      <c r="H660" s="16"/>
    </row>
    <row r="661">
      <c r="F661" s="16"/>
      <c r="G661" s="16"/>
      <c r="H661" s="16"/>
    </row>
    <row r="662">
      <c r="F662" s="16"/>
      <c r="G662" s="16"/>
      <c r="H662" s="16"/>
    </row>
    <row r="663">
      <c r="F663" s="16"/>
      <c r="G663" s="16"/>
      <c r="H663" s="16"/>
    </row>
    <row r="664">
      <c r="F664" s="16"/>
      <c r="G664" s="16"/>
      <c r="H664" s="16"/>
    </row>
    <row r="665">
      <c r="F665" s="16"/>
      <c r="G665" s="16"/>
      <c r="H665" s="16"/>
    </row>
    <row r="666">
      <c r="F666" s="16"/>
      <c r="G666" s="16"/>
      <c r="H666" s="16"/>
    </row>
    <row r="667">
      <c r="F667" s="16"/>
      <c r="G667" s="16"/>
      <c r="H667" s="16"/>
    </row>
    <row r="668">
      <c r="F668" s="16"/>
      <c r="G668" s="16"/>
      <c r="H668" s="16"/>
    </row>
    <row r="669">
      <c r="F669" s="16"/>
      <c r="G669" s="16"/>
      <c r="H669" s="16"/>
    </row>
    <row r="670">
      <c r="F670" s="16"/>
      <c r="G670" s="16"/>
      <c r="H670" s="16"/>
    </row>
    <row r="671">
      <c r="F671" s="16"/>
      <c r="G671" s="16"/>
      <c r="H671" s="16"/>
    </row>
    <row r="672">
      <c r="F672" s="16"/>
      <c r="G672" s="16"/>
      <c r="H672" s="16"/>
    </row>
    <row r="673">
      <c r="F673" s="16"/>
      <c r="G673" s="16"/>
      <c r="H673" s="16"/>
    </row>
    <row r="674">
      <c r="F674" s="16"/>
      <c r="G674" s="16"/>
      <c r="H674" s="16"/>
    </row>
    <row r="675">
      <c r="F675" s="16"/>
      <c r="G675" s="16"/>
      <c r="H675" s="16"/>
    </row>
    <row r="676">
      <c r="F676" s="16"/>
      <c r="G676" s="16"/>
      <c r="H676" s="16"/>
    </row>
    <row r="677">
      <c r="F677" s="16"/>
      <c r="G677" s="16"/>
      <c r="H677" s="16"/>
    </row>
    <row r="678">
      <c r="F678" s="16"/>
      <c r="G678" s="16"/>
      <c r="H678" s="16"/>
    </row>
    <row r="679">
      <c r="F679" s="16"/>
      <c r="G679" s="16"/>
      <c r="H679" s="16"/>
    </row>
    <row r="680">
      <c r="F680" s="16"/>
      <c r="G680" s="16"/>
      <c r="H680" s="16"/>
    </row>
    <row r="681">
      <c r="F681" s="16"/>
      <c r="G681" s="16"/>
      <c r="H681" s="16"/>
    </row>
    <row r="682">
      <c r="F682" s="16"/>
      <c r="G682" s="16"/>
      <c r="H682" s="16"/>
    </row>
    <row r="683">
      <c r="F683" s="16"/>
      <c r="G683" s="16"/>
      <c r="H683" s="16"/>
    </row>
    <row r="684">
      <c r="F684" s="16"/>
      <c r="G684" s="16"/>
      <c r="H684" s="16"/>
    </row>
    <row r="685">
      <c r="F685" s="16"/>
      <c r="G685" s="16"/>
      <c r="H685" s="16"/>
    </row>
    <row r="686">
      <c r="F686" s="16"/>
      <c r="G686" s="16"/>
      <c r="H686" s="16"/>
    </row>
    <row r="687">
      <c r="F687" s="16"/>
      <c r="G687" s="16"/>
      <c r="H687" s="16"/>
    </row>
    <row r="688">
      <c r="F688" s="16"/>
      <c r="G688" s="16"/>
      <c r="H688" s="16"/>
    </row>
    <row r="689">
      <c r="F689" s="16"/>
      <c r="G689" s="16"/>
      <c r="H689" s="16"/>
    </row>
    <row r="690">
      <c r="F690" s="16"/>
      <c r="G690" s="16"/>
      <c r="H690" s="16"/>
    </row>
    <row r="691">
      <c r="F691" s="16"/>
      <c r="G691" s="16"/>
      <c r="H691" s="16"/>
    </row>
    <row r="692">
      <c r="F692" s="16"/>
      <c r="G692" s="16"/>
      <c r="H692" s="16"/>
    </row>
    <row r="693">
      <c r="F693" s="16"/>
      <c r="G693" s="16"/>
      <c r="H693" s="16"/>
    </row>
    <row r="694">
      <c r="F694" s="16"/>
      <c r="G694" s="16"/>
      <c r="H694" s="16"/>
    </row>
    <row r="695">
      <c r="F695" s="16"/>
      <c r="G695" s="16"/>
      <c r="H695" s="16"/>
    </row>
    <row r="696">
      <c r="F696" s="16"/>
      <c r="G696" s="16"/>
      <c r="H696" s="16"/>
    </row>
    <row r="697">
      <c r="F697" s="16"/>
      <c r="G697" s="16"/>
      <c r="H697" s="16"/>
    </row>
    <row r="698">
      <c r="F698" s="16"/>
      <c r="G698" s="16"/>
      <c r="H698" s="16"/>
    </row>
    <row r="699">
      <c r="F699" s="16"/>
      <c r="G699" s="16"/>
      <c r="H699" s="16"/>
    </row>
    <row r="700">
      <c r="F700" s="16"/>
      <c r="G700" s="16"/>
      <c r="H700" s="16"/>
    </row>
    <row r="701">
      <c r="F701" s="16"/>
      <c r="G701" s="16"/>
      <c r="H701" s="16"/>
    </row>
    <row r="702">
      <c r="F702" s="16"/>
      <c r="G702" s="16"/>
      <c r="H702" s="16"/>
    </row>
    <row r="703">
      <c r="F703" s="16"/>
      <c r="G703" s="16"/>
      <c r="H703" s="16"/>
    </row>
    <row r="704">
      <c r="F704" s="16"/>
      <c r="G704" s="16"/>
      <c r="H704" s="16"/>
    </row>
    <row r="705">
      <c r="F705" s="16"/>
      <c r="G705" s="16"/>
      <c r="H705" s="16"/>
    </row>
    <row r="706">
      <c r="F706" s="16"/>
      <c r="G706" s="16"/>
      <c r="H706" s="16"/>
    </row>
    <row r="707">
      <c r="F707" s="16"/>
      <c r="G707" s="16"/>
      <c r="H707" s="16"/>
    </row>
    <row r="708">
      <c r="F708" s="16"/>
      <c r="G708" s="16"/>
      <c r="H708" s="16"/>
    </row>
    <row r="709">
      <c r="F709" s="16"/>
      <c r="G709" s="16"/>
      <c r="H709" s="16"/>
    </row>
    <row r="710">
      <c r="F710" s="16"/>
      <c r="G710" s="16"/>
      <c r="H710" s="16"/>
    </row>
    <row r="711">
      <c r="F711" s="16"/>
      <c r="G711" s="16"/>
      <c r="H711" s="16"/>
    </row>
    <row r="712">
      <c r="F712" s="16"/>
      <c r="G712" s="16"/>
      <c r="H712" s="16"/>
    </row>
    <row r="713">
      <c r="F713" s="16"/>
      <c r="G713" s="16"/>
      <c r="H713" s="16"/>
    </row>
    <row r="714">
      <c r="F714" s="16"/>
      <c r="G714" s="16"/>
      <c r="H714" s="16"/>
    </row>
    <row r="715">
      <c r="F715" s="16"/>
      <c r="G715" s="16"/>
      <c r="H715" s="16"/>
    </row>
    <row r="716">
      <c r="F716" s="16"/>
      <c r="G716" s="16"/>
      <c r="H716" s="16"/>
    </row>
    <row r="717">
      <c r="F717" s="16"/>
      <c r="G717" s="16"/>
      <c r="H717" s="16"/>
    </row>
    <row r="718">
      <c r="F718" s="16"/>
      <c r="G718" s="16"/>
      <c r="H718" s="16"/>
    </row>
    <row r="719">
      <c r="F719" s="16"/>
      <c r="G719" s="16"/>
      <c r="H719" s="16"/>
    </row>
    <row r="720">
      <c r="F720" s="16"/>
      <c r="G720" s="16"/>
      <c r="H720" s="16"/>
    </row>
    <row r="721">
      <c r="F721" s="16"/>
      <c r="G721" s="16"/>
      <c r="H721" s="16"/>
    </row>
    <row r="722">
      <c r="F722" s="16"/>
      <c r="G722" s="16"/>
      <c r="H722" s="16"/>
    </row>
    <row r="723">
      <c r="F723" s="16"/>
      <c r="G723" s="16"/>
      <c r="H723" s="16"/>
    </row>
    <row r="724">
      <c r="F724" s="16"/>
      <c r="G724" s="16"/>
      <c r="H724" s="16"/>
    </row>
    <row r="725">
      <c r="F725" s="16"/>
      <c r="G725" s="16"/>
      <c r="H725" s="16"/>
    </row>
    <row r="726">
      <c r="F726" s="16"/>
      <c r="G726" s="16"/>
      <c r="H726" s="16"/>
    </row>
    <row r="727">
      <c r="F727" s="16"/>
      <c r="G727" s="16"/>
      <c r="H727" s="16"/>
    </row>
    <row r="728">
      <c r="F728" s="16"/>
      <c r="G728" s="16"/>
      <c r="H728" s="16"/>
    </row>
    <row r="729">
      <c r="F729" s="16"/>
      <c r="G729" s="16"/>
      <c r="H729" s="16"/>
    </row>
    <row r="730">
      <c r="F730" s="16"/>
      <c r="G730" s="16"/>
      <c r="H730" s="16"/>
    </row>
    <row r="731">
      <c r="F731" s="16"/>
      <c r="G731" s="16"/>
      <c r="H731" s="16"/>
    </row>
    <row r="732">
      <c r="F732" s="16"/>
      <c r="G732" s="16"/>
      <c r="H732" s="16"/>
    </row>
    <row r="733">
      <c r="F733" s="16"/>
      <c r="G733" s="16"/>
      <c r="H733" s="16"/>
    </row>
    <row r="734">
      <c r="F734" s="16"/>
      <c r="G734" s="16"/>
      <c r="H734" s="16"/>
    </row>
    <row r="735">
      <c r="F735" s="16"/>
      <c r="G735" s="16"/>
      <c r="H735" s="16"/>
    </row>
    <row r="736">
      <c r="F736" s="16"/>
      <c r="G736" s="16"/>
      <c r="H736" s="16"/>
    </row>
    <row r="737">
      <c r="F737" s="16"/>
      <c r="G737" s="16"/>
      <c r="H737" s="16"/>
    </row>
    <row r="738">
      <c r="F738" s="16"/>
      <c r="G738" s="16"/>
      <c r="H738" s="16"/>
    </row>
    <row r="739">
      <c r="F739" s="16"/>
      <c r="G739" s="16"/>
      <c r="H739" s="16"/>
    </row>
    <row r="740">
      <c r="F740" s="16"/>
      <c r="G740" s="16"/>
      <c r="H740" s="16"/>
    </row>
    <row r="741">
      <c r="F741" s="16"/>
      <c r="G741" s="16"/>
      <c r="H741" s="16"/>
    </row>
    <row r="742">
      <c r="F742" s="16"/>
      <c r="G742" s="16"/>
      <c r="H742" s="16"/>
    </row>
    <row r="743">
      <c r="F743" s="16"/>
      <c r="G743" s="16"/>
      <c r="H743" s="16"/>
    </row>
    <row r="744">
      <c r="F744" s="16"/>
      <c r="G744" s="16"/>
      <c r="H744" s="16"/>
    </row>
    <row r="745">
      <c r="F745" s="16"/>
      <c r="G745" s="16"/>
      <c r="H745" s="16"/>
    </row>
    <row r="746">
      <c r="F746" s="16"/>
      <c r="G746" s="16"/>
      <c r="H746" s="16"/>
    </row>
    <row r="747">
      <c r="F747" s="16"/>
      <c r="G747" s="16"/>
      <c r="H747" s="16"/>
    </row>
    <row r="748">
      <c r="F748" s="16"/>
      <c r="G748" s="16"/>
      <c r="H748" s="16"/>
    </row>
    <row r="749">
      <c r="F749" s="16"/>
      <c r="G749" s="16"/>
      <c r="H749" s="16"/>
    </row>
    <row r="750">
      <c r="F750" s="16"/>
      <c r="G750" s="16"/>
      <c r="H750" s="16"/>
    </row>
    <row r="751">
      <c r="F751" s="16"/>
      <c r="G751" s="16"/>
      <c r="H751" s="16"/>
    </row>
    <row r="752">
      <c r="F752" s="16"/>
      <c r="G752" s="16"/>
      <c r="H752" s="16"/>
    </row>
    <row r="753">
      <c r="F753" s="16"/>
      <c r="G753" s="16"/>
      <c r="H753" s="16"/>
    </row>
    <row r="754">
      <c r="F754" s="16"/>
      <c r="G754" s="16"/>
      <c r="H754" s="16"/>
    </row>
    <row r="755">
      <c r="F755" s="16"/>
      <c r="G755" s="16"/>
      <c r="H755" s="16"/>
    </row>
    <row r="756">
      <c r="F756" s="16"/>
      <c r="G756" s="16"/>
      <c r="H756" s="16"/>
    </row>
    <row r="757">
      <c r="F757" s="16"/>
      <c r="G757" s="16"/>
      <c r="H757" s="16"/>
    </row>
    <row r="758">
      <c r="F758" s="16"/>
      <c r="G758" s="16"/>
      <c r="H758" s="16"/>
    </row>
    <row r="759">
      <c r="F759" s="16"/>
      <c r="G759" s="16"/>
      <c r="H759" s="16"/>
    </row>
    <row r="760">
      <c r="F760" s="16"/>
      <c r="G760" s="16"/>
      <c r="H760" s="16"/>
    </row>
    <row r="761">
      <c r="F761" s="16"/>
      <c r="G761" s="16"/>
      <c r="H761" s="16"/>
    </row>
    <row r="762">
      <c r="F762" s="16"/>
      <c r="G762" s="16"/>
      <c r="H762" s="16"/>
    </row>
    <row r="763">
      <c r="F763" s="16"/>
      <c r="G763" s="16"/>
      <c r="H763" s="16"/>
    </row>
    <row r="764">
      <c r="F764" s="16"/>
      <c r="G764" s="16"/>
      <c r="H764" s="16"/>
    </row>
    <row r="765">
      <c r="F765" s="16"/>
      <c r="G765" s="16"/>
      <c r="H765" s="16"/>
    </row>
    <row r="766">
      <c r="F766" s="16"/>
      <c r="G766" s="16"/>
      <c r="H766" s="16"/>
    </row>
    <row r="767">
      <c r="F767" s="16"/>
      <c r="G767" s="16"/>
      <c r="H767" s="16"/>
    </row>
    <row r="768">
      <c r="F768" s="16"/>
      <c r="G768" s="16"/>
      <c r="H768" s="16"/>
    </row>
    <row r="769">
      <c r="F769" s="16"/>
      <c r="G769" s="16"/>
      <c r="H769" s="16"/>
    </row>
    <row r="770">
      <c r="F770" s="16"/>
      <c r="G770" s="16"/>
      <c r="H770" s="16"/>
    </row>
    <row r="771">
      <c r="F771" s="16"/>
      <c r="G771" s="16"/>
      <c r="H771" s="16"/>
    </row>
    <row r="772">
      <c r="F772" s="16"/>
      <c r="G772" s="16"/>
      <c r="H772" s="16"/>
    </row>
    <row r="773">
      <c r="F773" s="16"/>
      <c r="G773" s="16"/>
      <c r="H773" s="16"/>
    </row>
    <row r="774">
      <c r="F774" s="16"/>
      <c r="G774" s="16"/>
      <c r="H774" s="16"/>
    </row>
    <row r="775">
      <c r="F775" s="16"/>
      <c r="G775" s="16"/>
      <c r="H775" s="16"/>
    </row>
    <row r="776">
      <c r="F776" s="16"/>
      <c r="G776" s="16"/>
      <c r="H776" s="16"/>
    </row>
    <row r="777">
      <c r="F777" s="16"/>
      <c r="G777" s="16"/>
      <c r="H777" s="16"/>
    </row>
    <row r="778">
      <c r="F778" s="16"/>
      <c r="G778" s="16"/>
      <c r="H778" s="16"/>
    </row>
    <row r="779">
      <c r="F779" s="16"/>
      <c r="G779" s="16"/>
      <c r="H779" s="16"/>
    </row>
    <row r="780">
      <c r="F780" s="16"/>
      <c r="G780" s="16"/>
      <c r="H780" s="16"/>
    </row>
    <row r="781">
      <c r="F781" s="16"/>
      <c r="G781" s="16"/>
      <c r="H781" s="16"/>
    </row>
    <row r="782">
      <c r="F782" s="16"/>
      <c r="G782" s="16"/>
      <c r="H782" s="16"/>
    </row>
    <row r="783">
      <c r="F783" s="16"/>
      <c r="G783" s="16"/>
      <c r="H783" s="16"/>
    </row>
    <row r="784">
      <c r="F784" s="16"/>
      <c r="G784" s="16"/>
      <c r="H784" s="16"/>
    </row>
    <row r="785">
      <c r="F785" s="16"/>
      <c r="G785" s="16"/>
      <c r="H785" s="16"/>
    </row>
    <row r="786">
      <c r="F786" s="16"/>
      <c r="G786" s="16"/>
      <c r="H786" s="16"/>
    </row>
    <row r="787">
      <c r="F787" s="16"/>
      <c r="G787" s="16"/>
      <c r="H787" s="16"/>
    </row>
    <row r="788">
      <c r="F788" s="16"/>
      <c r="G788" s="16"/>
      <c r="H788" s="16"/>
    </row>
    <row r="789">
      <c r="F789" s="16"/>
      <c r="G789" s="16"/>
      <c r="H789" s="16"/>
    </row>
    <row r="790">
      <c r="F790" s="16"/>
      <c r="G790" s="16"/>
      <c r="H790" s="16"/>
    </row>
    <row r="791">
      <c r="F791" s="16"/>
      <c r="G791" s="16"/>
      <c r="H791" s="16"/>
    </row>
    <row r="792">
      <c r="F792" s="16"/>
      <c r="G792" s="16"/>
      <c r="H792" s="16"/>
    </row>
    <row r="793">
      <c r="F793" s="16"/>
      <c r="G793" s="16"/>
      <c r="H793" s="16"/>
    </row>
    <row r="794">
      <c r="F794" s="16"/>
      <c r="G794" s="16"/>
      <c r="H794" s="16"/>
    </row>
    <row r="795">
      <c r="F795" s="16"/>
      <c r="G795" s="16"/>
      <c r="H795" s="16"/>
    </row>
    <row r="796">
      <c r="F796" s="16"/>
      <c r="G796" s="16"/>
      <c r="H796" s="16"/>
    </row>
    <row r="797">
      <c r="F797" s="16"/>
      <c r="G797" s="16"/>
      <c r="H797" s="16"/>
    </row>
    <row r="798">
      <c r="F798" s="16"/>
      <c r="G798" s="16"/>
      <c r="H798" s="16"/>
    </row>
    <row r="799">
      <c r="F799" s="16"/>
      <c r="G799" s="16"/>
      <c r="H799" s="16"/>
    </row>
    <row r="800">
      <c r="F800" s="16"/>
      <c r="G800" s="16"/>
      <c r="H800" s="16"/>
    </row>
    <row r="801">
      <c r="F801" s="16"/>
      <c r="G801" s="16"/>
      <c r="H801" s="16"/>
    </row>
    <row r="802">
      <c r="F802" s="16"/>
      <c r="G802" s="16"/>
      <c r="H802" s="16"/>
    </row>
    <row r="803">
      <c r="F803" s="16"/>
      <c r="G803" s="16"/>
      <c r="H803" s="16"/>
    </row>
    <row r="804">
      <c r="F804" s="16"/>
      <c r="G804" s="16"/>
      <c r="H804" s="16"/>
    </row>
    <row r="805">
      <c r="F805" s="16"/>
      <c r="G805" s="16"/>
      <c r="H805" s="16"/>
    </row>
    <row r="806">
      <c r="F806" s="16"/>
      <c r="G806" s="16"/>
      <c r="H806" s="16"/>
    </row>
    <row r="807">
      <c r="F807" s="16"/>
      <c r="G807" s="16"/>
      <c r="H807" s="16"/>
    </row>
    <row r="808">
      <c r="F808" s="16"/>
      <c r="G808" s="16"/>
      <c r="H808" s="16"/>
    </row>
    <row r="809">
      <c r="F809" s="16"/>
      <c r="G809" s="16"/>
      <c r="H809" s="16"/>
    </row>
    <row r="810">
      <c r="F810" s="16"/>
      <c r="G810" s="16"/>
      <c r="H810" s="16"/>
    </row>
    <row r="811">
      <c r="F811" s="16"/>
      <c r="G811" s="16"/>
      <c r="H811" s="16"/>
    </row>
    <row r="812">
      <c r="F812" s="16"/>
      <c r="G812" s="16"/>
      <c r="H812" s="16"/>
    </row>
    <row r="813">
      <c r="F813" s="16"/>
      <c r="G813" s="16"/>
      <c r="H813" s="16"/>
    </row>
    <row r="814">
      <c r="F814" s="16"/>
      <c r="G814" s="16"/>
      <c r="H814" s="16"/>
    </row>
    <row r="815">
      <c r="F815" s="16"/>
      <c r="G815" s="16"/>
      <c r="H815" s="16"/>
    </row>
    <row r="816">
      <c r="F816" s="16"/>
      <c r="G816" s="16"/>
      <c r="H816" s="16"/>
    </row>
    <row r="817">
      <c r="F817" s="16"/>
      <c r="G817" s="16"/>
      <c r="H817" s="16"/>
    </row>
    <row r="818">
      <c r="F818" s="16"/>
      <c r="G818" s="16"/>
      <c r="H818" s="16"/>
    </row>
    <row r="819">
      <c r="F819" s="16"/>
      <c r="G819" s="16"/>
      <c r="H819" s="16"/>
    </row>
    <row r="820">
      <c r="F820" s="16"/>
      <c r="G820" s="16"/>
      <c r="H820" s="16"/>
    </row>
    <row r="821">
      <c r="F821" s="16"/>
      <c r="G821" s="16"/>
      <c r="H821" s="16"/>
    </row>
    <row r="822">
      <c r="F822" s="16"/>
      <c r="G822" s="16"/>
      <c r="H822" s="16"/>
    </row>
    <row r="823">
      <c r="F823" s="16"/>
      <c r="G823" s="16"/>
      <c r="H823" s="16"/>
    </row>
    <row r="824">
      <c r="F824" s="16"/>
      <c r="G824" s="16"/>
      <c r="H824" s="16"/>
    </row>
    <row r="825">
      <c r="F825" s="16"/>
      <c r="G825" s="16"/>
      <c r="H825" s="16"/>
    </row>
    <row r="826">
      <c r="F826" s="16"/>
      <c r="G826" s="16"/>
      <c r="H826" s="16"/>
    </row>
    <row r="827">
      <c r="F827" s="16"/>
      <c r="G827" s="16"/>
      <c r="H827" s="16"/>
    </row>
    <row r="828">
      <c r="F828" s="16"/>
      <c r="G828" s="16"/>
      <c r="H828" s="16"/>
    </row>
    <row r="829">
      <c r="F829" s="16"/>
      <c r="G829" s="16"/>
      <c r="H829" s="16"/>
    </row>
    <row r="830">
      <c r="F830" s="16"/>
      <c r="G830" s="16"/>
      <c r="H830" s="16"/>
    </row>
    <row r="831">
      <c r="F831" s="16"/>
      <c r="G831" s="16"/>
      <c r="H831" s="16"/>
    </row>
    <row r="832">
      <c r="F832" s="16"/>
      <c r="G832" s="16"/>
      <c r="H832" s="16"/>
    </row>
    <row r="833">
      <c r="F833" s="16"/>
      <c r="G833" s="16"/>
      <c r="H833" s="16"/>
    </row>
    <row r="834">
      <c r="F834" s="16"/>
      <c r="G834" s="16"/>
      <c r="H834" s="16"/>
    </row>
    <row r="835">
      <c r="F835" s="16"/>
      <c r="G835" s="16"/>
      <c r="H835" s="16"/>
    </row>
    <row r="836">
      <c r="F836" s="16"/>
      <c r="G836" s="16"/>
      <c r="H836" s="16"/>
    </row>
    <row r="837">
      <c r="F837" s="16"/>
      <c r="G837" s="16"/>
      <c r="H837" s="16"/>
    </row>
    <row r="838">
      <c r="F838" s="16"/>
      <c r="G838" s="16"/>
      <c r="H838" s="16"/>
    </row>
    <row r="839">
      <c r="F839" s="16"/>
      <c r="G839" s="16"/>
      <c r="H839" s="16"/>
    </row>
    <row r="840">
      <c r="F840" s="16"/>
      <c r="G840" s="16"/>
      <c r="H840" s="16"/>
    </row>
    <row r="841">
      <c r="F841" s="16"/>
      <c r="G841" s="16"/>
      <c r="H841" s="16"/>
    </row>
    <row r="842">
      <c r="F842" s="16"/>
      <c r="G842" s="16"/>
      <c r="H842" s="16"/>
    </row>
    <row r="843">
      <c r="F843" s="16"/>
      <c r="G843" s="16"/>
      <c r="H843" s="16"/>
    </row>
    <row r="844">
      <c r="F844" s="16"/>
      <c r="G844" s="16"/>
      <c r="H844" s="16"/>
    </row>
    <row r="845">
      <c r="F845" s="16"/>
      <c r="G845" s="16"/>
      <c r="H845" s="16"/>
    </row>
    <row r="846">
      <c r="F846" s="16"/>
      <c r="G846" s="16"/>
      <c r="H846" s="16"/>
    </row>
    <row r="847">
      <c r="F847" s="16"/>
      <c r="G847" s="16"/>
      <c r="H847" s="16"/>
    </row>
    <row r="848">
      <c r="F848" s="16"/>
      <c r="G848" s="16"/>
      <c r="H848" s="16"/>
    </row>
    <row r="849">
      <c r="F849" s="16"/>
      <c r="G849" s="16"/>
      <c r="H849" s="16"/>
    </row>
    <row r="850">
      <c r="F850" s="16"/>
      <c r="G850" s="16"/>
      <c r="H850" s="16"/>
    </row>
    <row r="851">
      <c r="F851" s="16"/>
      <c r="G851" s="16"/>
      <c r="H851" s="16"/>
    </row>
    <row r="852">
      <c r="F852" s="16"/>
      <c r="G852" s="16"/>
      <c r="H852" s="16"/>
    </row>
    <row r="853">
      <c r="F853" s="16"/>
      <c r="G853" s="16"/>
      <c r="H853" s="16"/>
    </row>
    <row r="854">
      <c r="F854" s="16"/>
      <c r="G854" s="16"/>
      <c r="H854" s="16"/>
    </row>
    <row r="855">
      <c r="F855" s="16"/>
      <c r="G855" s="16"/>
      <c r="H855" s="16"/>
    </row>
    <row r="856">
      <c r="F856" s="16"/>
      <c r="G856" s="16"/>
      <c r="H856" s="16"/>
    </row>
    <row r="857">
      <c r="F857" s="16"/>
      <c r="G857" s="16"/>
      <c r="H857" s="16"/>
    </row>
    <row r="858">
      <c r="F858" s="16"/>
      <c r="G858" s="16"/>
      <c r="H858" s="16"/>
    </row>
    <row r="859">
      <c r="F859" s="16"/>
      <c r="G859" s="16"/>
      <c r="H859" s="16"/>
    </row>
    <row r="860">
      <c r="F860" s="16"/>
      <c r="G860" s="16"/>
      <c r="H860" s="16"/>
    </row>
    <row r="861">
      <c r="F861" s="16"/>
      <c r="G861" s="16"/>
      <c r="H861" s="16"/>
    </row>
    <row r="862">
      <c r="F862" s="16"/>
      <c r="G862" s="16"/>
      <c r="H862" s="16"/>
    </row>
    <row r="863">
      <c r="F863" s="16"/>
      <c r="G863" s="16"/>
      <c r="H863" s="16"/>
    </row>
    <row r="864">
      <c r="F864" s="16"/>
      <c r="G864" s="16"/>
      <c r="H864" s="16"/>
    </row>
    <row r="865">
      <c r="F865" s="16"/>
      <c r="G865" s="16"/>
      <c r="H865" s="16"/>
    </row>
    <row r="866">
      <c r="F866" s="16"/>
      <c r="G866" s="16"/>
      <c r="H866" s="16"/>
    </row>
    <row r="867">
      <c r="F867" s="16"/>
      <c r="G867" s="16"/>
      <c r="H867" s="16"/>
    </row>
    <row r="868">
      <c r="F868" s="16"/>
      <c r="G868" s="16"/>
      <c r="H868" s="16"/>
    </row>
    <row r="869">
      <c r="F869" s="16"/>
      <c r="G869" s="16"/>
      <c r="H869" s="16"/>
    </row>
    <row r="870">
      <c r="F870" s="16"/>
      <c r="G870" s="16"/>
      <c r="H870" s="16"/>
    </row>
    <row r="871">
      <c r="F871" s="16"/>
      <c r="G871" s="16"/>
      <c r="H871" s="16"/>
    </row>
    <row r="872">
      <c r="F872" s="16"/>
      <c r="G872" s="16"/>
      <c r="H872" s="16"/>
    </row>
    <row r="873">
      <c r="F873" s="16"/>
      <c r="G873" s="16"/>
      <c r="H873" s="16"/>
    </row>
    <row r="874">
      <c r="F874" s="16"/>
      <c r="G874" s="16"/>
      <c r="H874" s="16"/>
    </row>
    <row r="875">
      <c r="F875" s="16"/>
      <c r="G875" s="16"/>
      <c r="H875" s="16"/>
    </row>
    <row r="876">
      <c r="F876" s="16"/>
      <c r="G876" s="16"/>
      <c r="H876" s="16"/>
    </row>
    <row r="877">
      <c r="F877" s="16"/>
      <c r="G877" s="16"/>
      <c r="H877" s="16"/>
    </row>
    <row r="878">
      <c r="F878" s="16"/>
      <c r="G878" s="16"/>
      <c r="H878" s="16"/>
    </row>
    <row r="879">
      <c r="F879" s="16"/>
      <c r="G879" s="16"/>
      <c r="H879" s="16"/>
    </row>
    <row r="880">
      <c r="F880" s="16"/>
      <c r="G880" s="16"/>
      <c r="H880" s="16"/>
    </row>
    <row r="881">
      <c r="F881" s="16"/>
      <c r="G881" s="16"/>
      <c r="H881" s="16"/>
    </row>
    <row r="882">
      <c r="F882" s="16"/>
      <c r="G882" s="16"/>
      <c r="H882" s="16"/>
    </row>
    <row r="883">
      <c r="F883" s="16"/>
      <c r="G883" s="16"/>
      <c r="H883" s="16"/>
    </row>
    <row r="884">
      <c r="F884" s="16"/>
      <c r="G884" s="16"/>
      <c r="H884" s="16"/>
    </row>
    <row r="885">
      <c r="F885" s="16"/>
      <c r="G885" s="16"/>
      <c r="H885" s="16"/>
    </row>
    <row r="886">
      <c r="F886" s="16"/>
      <c r="G886" s="16"/>
      <c r="H886" s="16"/>
    </row>
    <row r="887">
      <c r="F887" s="16"/>
      <c r="G887" s="16"/>
      <c r="H887" s="16"/>
    </row>
    <row r="888">
      <c r="F888" s="16"/>
      <c r="G888" s="16"/>
      <c r="H888" s="16"/>
    </row>
    <row r="889">
      <c r="F889" s="16"/>
      <c r="G889" s="16"/>
      <c r="H889" s="16"/>
    </row>
    <row r="890">
      <c r="F890" s="16"/>
      <c r="G890" s="16"/>
      <c r="H890" s="16"/>
    </row>
    <row r="891">
      <c r="F891" s="16"/>
      <c r="G891" s="16"/>
      <c r="H891" s="16"/>
    </row>
    <row r="892">
      <c r="F892" s="16"/>
      <c r="G892" s="16"/>
      <c r="H892" s="16"/>
    </row>
    <row r="893">
      <c r="F893" s="16"/>
      <c r="G893" s="16"/>
      <c r="H893" s="16"/>
    </row>
    <row r="894">
      <c r="F894" s="16"/>
      <c r="G894" s="16"/>
      <c r="H894" s="16"/>
    </row>
    <row r="895">
      <c r="F895" s="16"/>
      <c r="G895" s="16"/>
      <c r="H895" s="16"/>
    </row>
    <row r="896">
      <c r="F896" s="16"/>
      <c r="G896" s="16"/>
      <c r="H896" s="16"/>
    </row>
    <row r="897">
      <c r="F897" s="16"/>
      <c r="G897" s="16"/>
      <c r="H897" s="16"/>
    </row>
    <row r="898">
      <c r="F898" s="16"/>
      <c r="G898" s="16"/>
      <c r="H898" s="16"/>
    </row>
    <row r="899">
      <c r="F899" s="16"/>
      <c r="G899" s="16"/>
      <c r="H899" s="16"/>
    </row>
    <row r="900">
      <c r="F900" s="16"/>
      <c r="G900" s="16"/>
      <c r="H900" s="16"/>
    </row>
    <row r="901">
      <c r="F901" s="16"/>
      <c r="G901" s="16"/>
      <c r="H901" s="16"/>
    </row>
    <row r="902">
      <c r="F902" s="16"/>
      <c r="G902" s="16"/>
      <c r="H902" s="16"/>
    </row>
    <row r="903">
      <c r="F903" s="16"/>
      <c r="G903" s="16"/>
      <c r="H903" s="16"/>
    </row>
    <row r="904">
      <c r="F904" s="16"/>
      <c r="G904" s="16"/>
      <c r="H904" s="16"/>
    </row>
    <row r="905">
      <c r="F905" s="16"/>
      <c r="G905" s="16"/>
      <c r="H905" s="16"/>
    </row>
    <row r="906">
      <c r="F906" s="16"/>
      <c r="G906" s="16"/>
      <c r="H906" s="16"/>
    </row>
    <row r="907">
      <c r="F907" s="16"/>
      <c r="G907" s="16"/>
      <c r="H907" s="16"/>
    </row>
    <row r="908">
      <c r="F908" s="16"/>
      <c r="G908" s="16"/>
      <c r="H908" s="16"/>
    </row>
    <row r="909">
      <c r="F909" s="16"/>
      <c r="G909" s="16"/>
      <c r="H909" s="16"/>
    </row>
    <row r="910">
      <c r="F910" s="16"/>
      <c r="G910" s="16"/>
      <c r="H910" s="16"/>
    </row>
    <row r="911">
      <c r="F911" s="16"/>
      <c r="G911" s="16"/>
      <c r="H911" s="16"/>
    </row>
    <row r="912">
      <c r="F912" s="16"/>
      <c r="G912" s="16"/>
      <c r="H912" s="16"/>
    </row>
    <row r="913">
      <c r="F913" s="16"/>
      <c r="G913" s="16"/>
      <c r="H913" s="16"/>
    </row>
    <row r="914">
      <c r="F914" s="16"/>
      <c r="G914" s="16"/>
      <c r="H914" s="16"/>
    </row>
    <row r="915">
      <c r="F915" s="16"/>
      <c r="G915" s="16"/>
      <c r="H915" s="16"/>
    </row>
    <row r="916">
      <c r="F916" s="16"/>
      <c r="G916" s="16"/>
      <c r="H916" s="16"/>
    </row>
    <row r="917">
      <c r="F917" s="16"/>
      <c r="G917" s="16"/>
      <c r="H917" s="16"/>
    </row>
    <row r="918">
      <c r="F918" s="16"/>
      <c r="G918" s="16"/>
      <c r="H918" s="16"/>
    </row>
    <row r="919">
      <c r="F919" s="16"/>
      <c r="G919" s="16"/>
      <c r="H919" s="16"/>
    </row>
    <row r="920">
      <c r="F920" s="16"/>
      <c r="G920" s="16"/>
      <c r="H920" s="16"/>
    </row>
    <row r="921">
      <c r="F921" s="16"/>
      <c r="G921" s="16"/>
      <c r="H921" s="16"/>
    </row>
    <row r="922">
      <c r="F922" s="16"/>
      <c r="G922" s="16"/>
      <c r="H922" s="16"/>
    </row>
    <row r="923">
      <c r="F923" s="16"/>
      <c r="G923" s="16"/>
      <c r="H923" s="16"/>
    </row>
    <row r="924">
      <c r="F924" s="16"/>
      <c r="G924" s="16"/>
      <c r="H924" s="16"/>
    </row>
    <row r="925">
      <c r="F925" s="16"/>
      <c r="G925" s="16"/>
      <c r="H925" s="16"/>
    </row>
    <row r="926">
      <c r="F926" s="16"/>
      <c r="G926" s="16"/>
      <c r="H926" s="16"/>
    </row>
    <row r="927">
      <c r="F927" s="16"/>
      <c r="G927" s="16"/>
      <c r="H927" s="16"/>
    </row>
    <row r="928">
      <c r="F928" s="16"/>
      <c r="G928" s="16"/>
      <c r="H928" s="16"/>
    </row>
    <row r="929">
      <c r="F929" s="16"/>
      <c r="G929" s="16"/>
      <c r="H929" s="16"/>
    </row>
    <row r="930">
      <c r="F930" s="16"/>
      <c r="G930" s="16"/>
      <c r="H930" s="16"/>
    </row>
    <row r="931">
      <c r="F931" s="16"/>
      <c r="G931" s="16"/>
      <c r="H931" s="16"/>
    </row>
    <row r="932">
      <c r="F932" s="16"/>
      <c r="G932" s="16"/>
      <c r="H932" s="16"/>
    </row>
    <row r="933">
      <c r="F933" s="16"/>
      <c r="G933" s="16"/>
      <c r="H933" s="16"/>
    </row>
    <row r="934">
      <c r="F934" s="16"/>
      <c r="G934" s="16"/>
      <c r="H934" s="16"/>
    </row>
    <row r="935">
      <c r="F935" s="16"/>
      <c r="G935" s="16"/>
      <c r="H935" s="16"/>
    </row>
    <row r="936">
      <c r="F936" s="16"/>
      <c r="G936" s="16"/>
      <c r="H936" s="16"/>
    </row>
    <row r="937">
      <c r="F937" s="16"/>
      <c r="G937" s="16"/>
      <c r="H937" s="16"/>
    </row>
    <row r="938">
      <c r="F938" s="16"/>
      <c r="G938" s="16"/>
      <c r="H938" s="16"/>
    </row>
    <row r="939">
      <c r="F939" s="16"/>
      <c r="G939" s="16"/>
      <c r="H939" s="16"/>
    </row>
    <row r="940">
      <c r="F940" s="16"/>
      <c r="G940" s="16"/>
      <c r="H940" s="16"/>
    </row>
    <row r="941">
      <c r="F941" s="16"/>
      <c r="G941" s="16"/>
      <c r="H941" s="16"/>
    </row>
    <row r="942">
      <c r="F942" s="16"/>
      <c r="G942" s="16"/>
      <c r="H942" s="16"/>
    </row>
    <row r="943">
      <c r="F943" s="16"/>
      <c r="G943" s="16"/>
      <c r="H943" s="16"/>
    </row>
    <row r="944">
      <c r="F944" s="16"/>
      <c r="G944" s="16"/>
      <c r="H944" s="16"/>
    </row>
    <row r="945">
      <c r="F945" s="16"/>
      <c r="G945" s="16"/>
      <c r="H945" s="16"/>
    </row>
    <row r="946">
      <c r="F946" s="16"/>
      <c r="G946" s="16"/>
      <c r="H946" s="16"/>
    </row>
    <row r="947">
      <c r="F947" s="16"/>
      <c r="G947" s="16"/>
      <c r="H947" s="16"/>
    </row>
    <row r="948">
      <c r="F948" s="16"/>
      <c r="G948" s="16"/>
      <c r="H948" s="16"/>
    </row>
    <row r="949">
      <c r="F949" s="16"/>
      <c r="G949" s="16"/>
      <c r="H949" s="16"/>
    </row>
    <row r="950">
      <c r="F950" s="16"/>
      <c r="G950" s="16"/>
      <c r="H950" s="16"/>
    </row>
    <row r="951">
      <c r="F951" s="16"/>
      <c r="G951" s="16"/>
      <c r="H951" s="16"/>
    </row>
    <row r="952">
      <c r="F952" s="16"/>
      <c r="G952" s="16"/>
      <c r="H952" s="16"/>
    </row>
    <row r="953">
      <c r="F953" s="16"/>
      <c r="G953" s="16"/>
      <c r="H953" s="16"/>
    </row>
    <row r="954">
      <c r="F954" s="16"/>
      <c r="G954" s="16"/>
      <c r="H954" s="16"/>
    </row>
    <row r="955">
      <c r="F955" s="16"/>
      <c r="G955" s="16"/>
      <c r="H955" s="16"/>
    </row>
    <row r="956">
      <c r="F956" s="16"/>
      <c r="G956" s="16"/>
      <c r="H956" s="16"/>
    </row>
    <row r="957">
      <c r="F957" s="16"/>
      <c r="G957" s="16"/>
      <c r="H957" s="16"/>
    </row>
    <row r="958">
      <c r="F958" s="16"/>
      <c r="G958" s="16"/>
      <c r="H958" s="16"/>
    </row>
    <row r="959">
      <c r="F959" s="16"/>
      <c r="G959" s="16"/>
      <c r="H959" s="16"/>
    </row>
    <row r="960">
      <c r="F960" s="16"/>
      <c r="G960" s="16"/>
      <c r="H960" s="16"/>
    </row>
    <row r="961">
      <c r="F961" s="16"/>
      <c r="G961" s="16"/>
      <c r="H961" s="16"/>
    </row>
    <row r="962">
      <c r="F962" s="16"/>
      <c r="G962" s="16"/>
      <c r="H962" s="16"/>
    </row>
    <row r="963">
      <c r="F963" s="16"/>
      <c r="G963" s="16"/>
      <c r="H963" s="16"/>
    </row>
    <row r="964">
      <c r="F964" s="16"/>
      <c r="G964" s="16"/>
      <c r="H964" s="16"/>
    </row>
    <row r="965">
      <c r="F965" s="16"/>
      <c r="G965" s="16"/>
      <c r="H965" s="16"/>
    </row>
    <row r="966">
      <c r="F966" s="16"/>
      <c r="G966" s="16"/>
      <c r="H966" s="16"/>
    </row>
    <row r="967">
      <c r="F967" s="16"/>
      <c r="G967" s="16"/>
      <c r="H967" s="16"/>
    </row>
    <row r="968">
      <c r="F968" s="16"/>
      <c r="G968" s="16"/>
      <c r="H968" s="16"/>
    </row>
    <row r="969">
      <c r="F969" s="16"/>
      <c r="G969" s="16"/>
      <c r="H969" s="16"/>
    </row>
    <row r="970">
      <c r="F970" s="16"/>
      <c r="G970" s="16"/>
      <c r="H970" s="16"/>
    </row>
    <row r="971">
      <c r="F971" s="16"/>
      <c r="G971" s="16"/>
      <c r="H971" s="16"/>
    </row>
    <row r="972">
      <c r="F972" s="16"/>
      <c r="G972" s="16"/>
      <c r="H972" s="16"/>
    </row>
    <row r="973">
      <c r="F973" s="16"/>
      <c r="G973" s="16"/>
      <c r="H973" s="16"/>
    </row>
    <row r="974">
      <c r="F974" s="16"/>
      <c r="G974" s="16"/>
      <c r="H974" s="16"/>
    </row>
    <row r="975">
      <c r="F975" s="16"/>
      <c r="G975" s="16"/>
      <c r="H975" s="16"/>
    </row>
    <row r="976">
      <c r="F976" s="16"/>
      <c r="G976" s="16"/>
      <c r="H976" s="16"/>
    </row>
    <row r="977">
      <c r="F977" s="16"/>
      <c r="G977" s="16"/>
      <c r="H977" s="16"/>
    </row>
    <row r="978">
      <c r="F978" s="16"/>
      <c r="G978" s="16"/>
      <c r="H978" s="16"/>
    </row>
    <row r="979">
      <c r="F979" s="16"/>
      <c r="G979" s="16"/>
      <c r="H979" s="16"/>
    </row>
    <row r="980">
      <c r="F980" s="16"/>
      <c r="G980" s="16"/>
      <c r="H980" s="16"/>
    </row>
    <row r="981">
      <c r="F981" s="16"/>
      <c r="G981" s="16"/>
      <c r="H981" s="16"/>
    </row>
    <row r="982">
      <c r="F982" s="16"/>
      <c r="G982" s="16"/>
      <c r="H982" s="16"/>
    </row>
    <row r="983">
      <c r="F983" s="16"/>
      <c r="G983" s="16"/>
      <c r="H983" s="16"/>
    </row>
    <row r="984">
      <c r="F984" s="16"/>
      <c r="G984" s="16"/>
      <c r="H984" s="16"/>
    </row>
    <row r="985">
      <c r="F985" s="16"/>
      <c r="G985" s="16"/>
      <c r="H985" s="16"/>
    </row>
    <row r="986">
      <c r="F986" s="16"/>
      <c r="G986" s="16"/>
      <c r="H986" s="16"/>
    </row>
    <row r="987">
      <c r="F987" s="16"/>
      <c r="G987" s="16"/>
      <c r="H987" s="16"/>
    </row>
    <row r="988">
      <c r="F988" s="16"/>
      <c r="G988" s="16"/>
      <c r="H988" s="16"/>
    </row>
    <row r="989">
      <c r="F989" s="16"/>
      <c r="G989" s="16"/>
      <c r="H989" s="16"/>
    </row>
    <row r="990">
      <c r="F990" s="16"/>
      <c r="G990" s="16"/>
      <c r="H990" s="16"/>
    </row>
    <row r="991">
      <c r="F991" s="16"/>
      <c r="G991" s="16"/>
      <c r="H991" s="16"/>
    </row>
    <row r="992">
      <c r="F992" s="16"/>
      <c r="G992" s="16"/>
      <c r="H992" s="16"/>
    </row>
    <row r="993">
      <c r="F993" s="16"/>
      <c r="G993" s="16"/>
      <c r="H993" s="16"/>
    </row>
    <row r="994">
      <c r="F994" s="16"/>
      <c r="G994" s="16"/>
      <c r="H994" s="16"/>
    </row>
    <row r="995">
      <c r="F995" s="16"/>
      <c r="G995" s="16"/>
      <c r="H995" s="16"/>
    </row>
    <row r="996">
      <c r="F996" s="16"/>
      <c r="G996" s="16"/>
      <c r="H996" s="16"/>
    </row>
    <row r="997">
      <c r="F997" s="16"/>
      <c r="G997" s="16"/>
      <c r="H997" s="16"/>
    </row>
    <row r="998">
      <c r="F998" s="16"/>
      <c r="G998" s="16"/>
      <c r="H998" s="16"/>
    </row>
    <row r="999">
      <c r="F999" s="16"/>
      <c r="G999" s="16"/>
      <c r="H999" s="16"/>
    </row>
    <row r="1000">
      <c r="F1000" s="16"/>
      <c r="G1000" s="16"/>
      <c r="H1000" s="16"/>
    </row>
    <row r="1001">
      <c r="F1001" s="16"/>
      <c r="G1001" s="16"/>
      <c r="H1001" s="16"/>
    </row>
    <row r="1002">
      <c r="F1002" s="16"/>
      <c r="G1002" s="16"/>
      <c r="H1002" s="16"/>
    </row>
    <row r="1003">
      <c r="F1003" s="16"/>
      <c r="G1003" s="16"/>
      <c r="H1003" s="16"/>
    </row>
  </sheetData>
  <mergeCells count="4">
    <mergeCell ref="A1:B1"/>
    <mergeCell ref="C1:D1"/>
    <mergeCell ref="E1:F1"/>
    <mergeCell ref="G1:J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63"/>
    <col customWidth="1" min="4" max="4" width="18.25"/>
    <col customWidth="1" min="7" max="7" width="18.25"/>
    <col customWidth="1" min="8" max="8" width="8.25"/>
  </cols>
  <sheetData>
    <row r="1">
      <c r="A1" s="1" t="s">
        <v>8</v>
      </c>
      <c r="D1" s="1" t="s">
        <v>35</v>
      </c>
      <c r="G1" s="1" t="s">
        <v>9</v>
      </c>
    </row>
    <row r="2">
      <c r="A2" s="2" t="s">
        <v>77</v>
      </c>
      <c r="B2" s="3">
        <v>18.000937</v>
      </c>
      <c r="D2" s="2" t="s">
        <v>78</v>
      </c>
      <c r="E2" s="18">
        <v>931.494</v>
      </c>
      <c r="G2" s="2" t="s">
        <v>79</v>
      </c>
      <c r="H2" s="19">
        <f>B2+B3</f>
        <v>19.008762</v>
      </c>
    </row>
    <row r="3">
      <c r="A3" s="2" t="s">
        <v>80</v>
      </c>
      <c r="B3" s="3">
        <v>1.007825</v>
      </c>
      <c r="G3" s="2" t="s">
        <v>81</v>
      </c>
      <c r="H3" s="15">
        <f>B4+B5</f>
        <v>19.005669</v>
      </c>
    </row>
    <row r="4">
      <c r="A4" s="2" t="s">
        <v>82</v>
      </c>
      <c r="B4" s="3">
        <v>4.002603</v>
      </c>
      <c r="G4" s="2" t="s">
        <v>83</v>
      </c>
      <c r="H4" s="15">
        <f>H2-H3</f>
        <v>0.003093</v>
      </c>
    </row>
    <row r="5">
      <c r="A5" s="2" t="s">
        <v>84</v>
      </c>
      <c r="B5" s="3">
        <v>15.003066</v>
      </c>
      <c r="G5" s="2" t="s">
        <v>85</v>
      </c>
      <c r="H5" s="15">
        <f>H4*E2</f>
        <v>2.881110942</v>
      </c>
    </row>
  </sheetData>
  <mergeCells count="3">
    <mergeCell ref="A1:B1"/>
    <mergeCell ref="D1:E1"/>
    <mergeCell ref="G1:H1"/>
  </mergeCells>
  <drawing r:id="rId1"/>
</worksheet>
</file>